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6932E4BA-38EC-4BAF-8486-92A99BDB765C}" xr6:coauthVersionLast="44" xr6:coauthVersionMax="45" xr10:uidLastSave="{00000000-0000-0000-0000-000000000000}"/>
  <bookViews>
    <workbookView xWindow="-28920" yWindow="-120" windowWidth="29040" windowHeight="15840" tabRatio="781" xr2:uid="{00000000-000D-0000-FFFF-FFFF00000000}"/>
  </bookViews>
  <sheets>
    <sheet name="Index" sheetId="75" r:id="rId1"/>
    <sheet name="09M 2021_BS" sheetId="67" r:id="rId2"/>
    <sheet name="09M 2021_Con P&amp;L" sheetId="68" r:id="rId3"/>
    <sheet name="09M 2021_P&amp;L by BU" sheetId="79" r:id="rId4"/>
    <sheet name="3Q 2021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Actual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'09M 2021_BS'!$B$1:$XFD$76</definedName>
    <definedName name="_xlnm.Print_Area" localSheetId="2">'09M 2021_Con P&amp;L'!$B$1:$XFD$70</definedName>
    <definedName name="_xlnm.Print_Area" localSheetId="3">'09M 2021_P&amp;L by BU'!$B$1:$W$41</definedName>
    <definedName name="_xlnm.Print_Area" localSheetId="4">'3Q 2021_P&amp;L by BU'!$B$1:$W$35</definedName>
    <definedName name="_xlnm.Print_Area" localSheetId="8">'Consensus vs Actual'!$A$1:$N$38</definedName>
    <definedName name="_xlnm.Print_Area" localSheetId="6">'Prem &amp; Attr. Result by Country'!$B$1:$W$84</definedName>
    <definedName name="_xlnm.Print_Area" localSheetId="5">'Quarterly standalone'!$B$1:$M$84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82" l="1"/>
  <c r="K29" i="82"/>
  <c r="F29" i="82"/>
  <c r="L34" i="82" l="1"/>
  <c r="K34" i="82"/>
  <c r="F34" i="82"/>
  <c r="F33" i="82"/>
  <c r="I33" i="82" s="1"/>
  <c r="F32" i="82"/>
  <c r="L32" i="82" s="1"/>
  <c r="L31" i="82"/>
  <c r="F31" i="82"/>
  <c r="K31" i="82" s="1"/>
  <c r="L30" i="82"/>
  <c r="K30" i="82"/>
  <c r="F30" i="82"/>
  <c r="L29" i="82"/>
  <c r="F24" i="82"/>
  <c r="L24" i="82" s="1"/>
  <c r="L23" i="82"/>
  <c r="F23" i="82"/>
  <c r="K23" i="82" s="1"/>
  <c r="L22" i="82"/>
  <c r="K22" i="82"/>
  <c r="F22" i="82"/>
  <c r="L21" i="82"/>
  <c r="K21" i="82"/>
  <c r="F20" i="82"/>
  <c r="L20" i="82" s="1"/>
  <c r="F19" i="82"/>
  <c r="I19" i="82" s="1"/>
  <c r="F21" i="82"/>
  <c r="L37" i="82"/>
  <c r="K37" i="82"/>
  <c r="F37" i="82"/>
  <c r="L36" i="82"/>
  <c r="F36" i="82"/>
  <c r="K36" i="82" s="1"/>
  <c r="L35" i="82"/>
  <c r="F35" i="82"/>
  <c r="K35" i="82" s="1"/>
  <c r="L26" i="82"/>
  <c r="F26" i="82"/>
  <c r="K26" i="82" s="1"/>
  <c r="L25" i="82"/>
  <c r="L18" i="82"/>
  <c r="K18" i="82"/>
  <c r="F18" i="82"/>
  <c r="K25" i="82"/>
  <c r="F25" i="82"/>
  <c r="F28" i="82"/>
  <c r="L28" i="82" s="1"/>
  <c r="F27" i="82"/>
  <c r="L27" i="82" s="1"/>
  <c r="K16" i="82"/>
  <c r="F16" i="82"/>
  <c r="L16" i="82" s="1"/>
  <c r="K15" i="82"/>
  <c r="F15" i="82"/>
  <c r="L15" i="82" s="1"/>
  <c r="F14" i="82"/>
  <c r="L14" i="82" s="1"/>
  <c r="L13" i="82"/>
  <c r="K13" i="82"/>
  <c r="F13" i="82"/>
  <c r="L11" i="82"/>
  <c r="K11" i="82"/>
  <c r="F11" i="82"/>
  <c r="F10" i="82"/>
  <c r="H10" i="82" s="1"/>
  <c r="L9" i="82"/>
  <c r="F9" i="82"/>
  <c r="L8" i="82"/>
  <c r="K8" i="82"/>
  <c r="F8" i="82"/>
  <c r="F7" i="82"/>
  <c r="I7" i="82" s="1"/>
  <c r="K9" i="82"/>
  <c r="H36" i="82"/>
  <c r="I35" i="82"/>
  <c r="I32" i="82"/>
  <c r="H32" i="82"/>
  <c r="H31" i="82"/>
  <c r="I28" i="82"/>
  <c r="I27" i="82"/>
  <c r="I25" i="82"/>
  <c r="H25" i="82"/>
  <c r="I24" i="82"/>
  <c r="I23" i="82"/>
  <c r="H23" i="82"/>
  <c r="I20" i="82"/>
  <c r="H19" i="82"/>
  <c r="I16" i="82"/>
  <c r="H16" i="82"/>
  <c r="I15" i="82"/>
  <c r="H15" i="82"/>
  <c r="I14" i="82"/>
  <c r="H14" i="82"/>
  <c r="I10" i="82"/>
  <c r="I9" i="82"/>
  <c r="H9" i="82"/>
  <c r="K19" i="82" l="1"/>
  <c r="K32" i="82"/>
  <c r="H24" i="82"/>
  <c r="I31" i="82"/>
  <c r="L19" i="82"/>
  <c r="K33" i="82"/>
  <c r="H33" i="82"/>
  <c r="K20" i="82"/>
  <c r="K24" i="82"/>
  <c r="L33" i="82"/>
  <c r="H20" i="82"/>
  <c r="I36" i="82"/>
  <c r="K7" i="82"/>
  <c r="K10" i="82"/>
  <c r="L7" i="82"/>
  <c r="L10" i="82"/>
  <c r="K14" i="82"/>
  <c r="K27" i="82"/>
  <c r="K28" i="82"/>
  <c r="H7" i="82"/>
  <c r="H13" i="82"/>
  <c r="H22" i="82"/>
  <c r="H30" i="82"/>
  <c r="I13" i="82"/>
  <c r="I22" i="82"/>
  <c r="H27" i="82"/>
  <c r="I30" i="82"/>
  <c r="H35" i="82"/>
  <c r="H37" i="82"/>
  <c r="H29" i="82"/>
  <c r="H8" i="82"/>
  <c r="I11" i="82"/>
  <c r="H18" i="82"/>
  <c r="I21" i="82"/>
  <c r="H26" i="82"/>
  <c r="I29" i="82"/>
  <c r="H34" i="82"/>
  <c r="I37" i="82"/>
  <c r="H11" i="82"/>
  <c r="H21" i="82"/>
  <c r="I8" i="82"/>
  <c r="I18" i="82"/>
  <c r="I26" i="82"/>
  <c r="I34" i="82"/>
  <c r="F4" i="82"/>
  <c r="B2" i="83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<sst xmlns="http://schemas.openxmlformats.org/spreadsheetml/2006/main" count="654" uniqueCount="256">
  <si>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</si>
  <si>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</si>
  <si>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</si>
  <si>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</si>
  <si>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</si>
  <si>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</si>
  <si>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</si>
  <si>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</si>
  <si>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</si>
  <si>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</si>
  <si>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</si>
  <si>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</si>
  <si>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</si>
  <si>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</si>
  <si>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</si>
  <si>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</si>
  <si>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</si>
  <si>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</si>
  <si>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</si>
  <si>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</si>
  <si>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</si>
  <si>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</si>
  <si>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</si>
  <si>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</si>
  <si>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</si>
  <si>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</si>
  <si>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</si>
  <si>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</si>
  <si>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</si>
  <si>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</si>
  <si>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</si>
  <si>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</si>
  <si>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</si>
  <si>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</si>
  <si>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</si>
  <si>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</si>
  <si>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</si>
  <si>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</si>
  <si>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</si>
  <si>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</si>
  <si>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</si>
  <si>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</si>
  <si>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</si>
  <si>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</si>
  <si>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</si>
  <si>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</si>
  <si>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</si>
  <si>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</si>
  <si>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</si>
  <si>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</si>
  <si>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</si>
  <si>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</si>
  <si>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</si>
  <si>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</si>
  <si>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</si>
  <si>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</si>
  <si>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</si>
  <si>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</si>
  <si>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</si>
  <si>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</si>
  <si>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</si>
  <si>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</si>
  <si>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</si>
  <si>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</si>
  <si>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</si>
  <si>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</si>
  <si>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</si>
  <si>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</si>
  <si>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</si>
  <si>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</si>
  <si>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</si>
  <si>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</si>
  <si>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</si>
  <si>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</si>
  <si>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</si>
  <si>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</si>
  <si>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</si>
  <si>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</si>
  <si>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</si>
  <si>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</si>
  <si>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</si>
  <si>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</si>
  <si>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</si>
  <si>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</si>
  <si>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</si>
  <si>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</si>
  <si>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</si>
  <si>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</si>
  <si>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</si>
  <si>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</si>
  <si>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</si>
  <si>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</si>
  <si>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</si>
  <si>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</si>
  <si>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</si>
  <si>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</si>
  <si>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</si>
  <si>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</si>
  <si>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</si>
  <si>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</si>
  <si>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</si>
  <si>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</si>
  <si>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</si>
  <si>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</si>
  <si>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</si>
  <si>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</si>
  <si>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</si>
  <si>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</si>
  <si>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</si>
  <si>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</si>
  <si>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</si>
  <si>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</si>
  <si>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</si>
  <si>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</si>
  <si>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</si>
  <si>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</si>
  <si>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</si>
  <si>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</si>
  <si>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</si>
  <si>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</si>
  <si>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</si>
  <si>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</si>
  <si>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</si>
  <si>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</si>
  <si>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</si>
  <si>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</si>
  <si>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</si>
  <si>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</si>
  <si>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</si>
  <si>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</si>
  <si>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</si>
  <si>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</si>
  <si>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</si>
  <si>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</si>
  <si>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</si>
  <si>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</si>
  <si>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</si>
  <si>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Jan.-Mar.</t>
  </si>
  <si>
    <t>Apr.-Jun.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</si>
  <si>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</si>
  <si>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</si>
  <si>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</si>
  <si>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</si>
  <si>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</si>
  <si>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</si>
  <si>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</si>
  <si>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</si>
  <si>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</si>
  <si>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</si>
  <si>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</si>
  <si>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</si>
  <si>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</si>
  <si>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</si>
  <si>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</si>
  <si>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</si>
  <si>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</si>
  <si>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</si>
  <si>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</si>
  <si>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</si>
  <si>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</si>
  <si>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</si>
  <si>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</si>
  <si>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</si>
  <si>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</si>
  <si>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</si>
  <si>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</si>
  <si>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</si>
  <si>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</si>
  <si>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</si>
  <si>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</si>
  <si>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</si>
  <si>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</si>
  <si>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</si>
  <si>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</si>
  <si>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</si>
  <si>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</si>
  <si>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March</t>
  </si>
  <si>
    <t>June</t>
  </si>
  <si>
    <t>September</t>
  </si>
  <si>
    <t>December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</si>
  <si>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</si>
  <si>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</si>
  <si>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</si>
  <si>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</si>
  <si>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</si>
  <si>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</si>
  <si>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</si>
  <si>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</si>
  <si>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</si>
  <si>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</si>
  <si>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</si>
  <si>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</si>
  <si>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</si>
  <si>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</si>
  <si>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</si>
  <si>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</si>
  <si>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</si>
  <si>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</si>
  <si>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</si>
  <si>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</si>
  <si>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</si>
  <si>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</si>
  <si>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</si>
  <si>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</si>
  <si>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</si>
  <si>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</si>
  <si>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</si>
  <si>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</si>
  <si>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</si>
  <si>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</si>
  <si>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</si>
  <si>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</si>
  <si>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</si>
  <si>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</si>
  <si>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</si>
  <si>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</si>
  <si>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</si>
  <si>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</si>
  <si>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</si>
  <si>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>DECEMBER 2020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</si>
  <si>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</si>
  <si>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</si>
  <si>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</si>
  <si>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</si>
  <si>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</si>
  <si>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</si>
  <si>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</si>
  <si>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</si>
  <si>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</si>
  <si>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</si>
  <si>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</si>
  <si>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Δ Annual
6M
2021/2020</t>
  </si>
  <si>
    <t>09M 2021</t>
  </si>
  <si>
    <t>SEPTEMBER 2021</t>
  </si>
  <si>
    <t>SEPTEMBER 2020</t>
  </si>
  <si>
    <t>3Q
2020</t>
  </si>
  <si>
    <t>3Q
2021</t>
  </si>
  <si>
    <t>Δ Annual
Jul.- Sep.
2021/2020</t>
  </si>
  <si>
    <t>Jul.-Sep.</t>
  </si>
  <si>
    <t>Sep.-Dec.</t>
  </si>
  <si>
    <t>Δ Annual
9M
2021/2020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</si>
  <si>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</si>
  <si>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</si>
  <si>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</si>
  <si>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</si>
  <si>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</si>
  <si>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</si>
  <si>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</si>
  <si>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</si>
  <si>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Consolidated Gross Written and Accepted Premiums </t>
  </si>
  <si>
    <t xml:space="preserve">MAPFRE RE </t>
  </si>
  <si>
    <t>Holding and consolidation adjustments</t>
  </si>
  <si>
    <t>Result attributable to the controlling Company</t>
  </si>
  <si>
    <t>Other companies and consolidation adjustments</t>
  </si>
  <si>
    <t>Var Current vs Consensus</t>
  </si>
  <si>
    <t>Q3'21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</si>
</sst>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33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66" fontId="112" fillId="0" borderId="59" xfId="674" applyFont="1" applyFill="1" applyBorder="1" applyAlignment="1">
      <alignment horizontal="left" vertical="center" wrapText="1" indent="1" readingOrder="1"/>
    </xf>
    <xf numFmtId="183" fontId="110" fillId="0" borderId="59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111" fillId="61" borderId="60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60" xfId="674" applyFont="1" applyFill="1" applyBorder="1" applyAlignment="1">
      <alignment horizontal="centerContinuous" vertical="center" wrapText="1" readingOrder="1"/>
    </xf>
    <xf numFmtId="0" fontId="111" fillId="61" borderId="61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9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0" fontId="111" fillId="61" borderId="57" xfId="674" quotePrefix="1" applyNumberFormat="1" applyFont="1" applyFill="1" applyBorder="1" applyAlignment="1">
      <alignment horizontal="centerContinuous" vertical="center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83" fontId="110" fillId="0" borderId="59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9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4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3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2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2" xfId="923" applyFont="1" applyBorder="1" applyAlignment="1">
      <alignment horizontal="left" indent="1"/>
    </xf>
    <xf numFmtId="167" fontId="134" fillId="58" borderId="62" xfId="923" applyNumberFormat="1" applyFont="1" applyFill="1" applyBorder="1" applyAlignment="1">
      <alignment horizontal="center" vertical="center"/>
    </xf>
    <xf numFmtId="3" fontId="135" fillId="58" borderId="62" xfId="923" applyNumberFormat="1" applyFont="1" applyFill="1" applyBorder="1" applyAlignment="1">
      <alignment horizontal="center" vertical="center"/>
    </xf>
    <xf numFmtId="168" fontId="134" fillId="58" borderId="62" xfId="817" applyNumberFormat="1" applyFont="1" applyFill="1" applyBorder="1" applyAlignment="1">
      <alignment horizontal="center" vertical="center"/>
    </xf>
    <xf numFmtId="167" fontId="134" fillId="58" borderId="62" xfId="817" applyNumberFormat="1" applyFont="1" applyFill="1" applyBorder="1" applyAlignment="1">
      <alignment horizontal="center" vertical="center"/>
    </xf>
    <xf numFmtId="3" fontId="134" fillId="58" borderId="62" xfId="920" applyNumberFormat="1" applyFont="1" applyFill="1" applyBorder="1" applyAlignment="1">
      <alignment horizontal="center" vertical="center"/>
    </xf>
    <xf numFmtId="3" fontId="135" fillId="58" borderId="62" xfId="920" applyNumberFormat="1" applyFont="1" applyFill="1" applyBorder="1" applyAlignment="1">
      <alignment horizontal="center" vertical="center"/>
    </xf>
    <xf numFmtId="3" fontId="134" fillId="58" borderId="62" xfId="817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2" fillId="58" borderId="0" xfId="922" applyNumberFormat="1" applyFont="1" applyFill="1" applyAlignment="1">
      <alignment horizontal="center" vertical="center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817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2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60" xfId="1" applyFont="1" applyFill="1" applyBorder="1"/>
    <xf numFmtId="166" fontId="96" fillId="0" borderId="65" xfId="1" applyFont="1" applyFill="1" applyBorder="1"/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1" fillId="61" borderId="67" xfId="674" quotePrefix="1" applyNumberFormat="1" applyFont="1" applyFill="1" applyBorder="1" applyAlignment="1">
      <alignment horizontal="center" vertical="center" wrapText="1" readingOrder="1"/>
    </xf>
    <xf numFmtId="166" fontId="112" fillId="0" borderId="68" xfId="674" applyFont="1" applyFill="1" applyBorder="1" applyAlignment="1">
      <alignment horizontal="left" vertical="center" wrapText="1" indent="1" readingOrder="1"/>
    </xf>
    <xf numFmtId="183" fontId="110" fillId="0" borderId="68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0" fontId="107" fillId="0" borderId="0" xfId="900" applyFont="1" applyBorder="1" applyAlignment="1">
      <alignment vertical="center" wrapText="1" readingOrder="1"/>
    </xf>
    <xf numFmtId="183" fontId="112" fillId="0" borderId="59" xfId="674" applyNumberFormat="1" applyFont="1" applyBorder="1" applyAlignment="1">
      <alignment horizontal="center" vertical="center" wrapText="1" readingOrder="1"/>
    </xf>
    <xf numFmtId="183" fontId="96" fillId="0" borderId="0" xfId="674" applyNumberFormat="1" applyFont="1" applyAlignment="1">
      <alignment horizontal="center" vertical="center" wrapText="1" readingOrder="1"/>
    </xf>
    <xf numFmtId="183" fontId="110" fillId="0" borderId="40" xfId="674" applyNumberFormat="1" applyFont="1" applyBorder="1" applyAlignment="1">
      <alignment horizontal="center"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1" xfId="674" quotePrefix="1" applyNumberFormat="1" applyFont="1" applyFill="1" applyBorder="1" applyAlignment="1">
      <alignment horizontal="center" vertical="center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11" fillId="61" borderId="69" xfId="674" quotePrefix="1" applyNumberFormat="1" applyFont="1" applyFill="1" applyBorder="1" applyAlignment="1">
      <alignment horizontal="center" vertical="center" readingOrder="1"/>
    </xf>
    <xf numFmtId="0" fontId="111" fillId="61" borderId="57" xfId="674" quotePrefix="1" applyNumberFormat="1" applyFont="1" applyFill="1" applyBorder="1" applyAlignment="1">
      <alignment horizontal="center" vertical="center" readingOrder="1"/>
    </xf>
    <xf numFmtId="0" fontId="111" fillId="61" borderId="70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0C88D-43A4-4F6C-8006-913C68E9E793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264C89A-65E6-4A0E-ADCB-A28B0BC02EC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178039</xdr:colOff>
      <xdr:row>12</xdr:row>
      <xdr:rowOff>109004</xdr:rowOff>
    </xdr:from>
    <xdr:to>
      <xdr:col>12</xdr:col>
      <xdr:colOff>181078</xdr:colOff>
      <xdr:row>12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631825</xdr:colOff>
      <xdr:row>1</xdr:row>
      <xdr:rowOff>88900</xdr:rowOff>
    </xdr:from>
    <xdr:to>
      <xdr:col>13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86632</xdr:rowOff>
    </xdr:from>
    <xdr:to>
      <xdr:col>23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8"/>
  <sheetViews>
    <sheetView showRowColHeaders="0" tabSelected="1" zoomScale="120" zoomScaleNormal="120" workbookViewId="0">
      <selection activeCell="B21" sqref="B21"/>
    </sheetView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8" t="s">
        <v>232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133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134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135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230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146</v>
      </c>
    </row>
    <row r="16" spans="2:6" ht="16.5">
      <c r="B16" s="28"/>
    </row>
    <row r="17" spans="2:2" ht="24.75" customHeight="1">
      <c r="B17" s="37" t="s">
        <v>154</v>
      </c>
    </row>
    <row r="18" spans="2:2"/>
    <row r="19" spans="2:2" ht="24.75" customHeight="1">
      <c r="B19" s="37" t="s">
        <v>211</v>
      </c>
    </row>
    <row r="20" spans="2:2"/>
    <row r="21" spans="2:2" ht="24.75" customHeight="1">
      <c r="B21" s="37" t="s">
        <v>223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 hidden="1"/>
    <row r="31" spans="2:2" hidden="1"/>
    <row r="32" spans="2:2" hidden="1"/>
    <row r="33"/>
    <row r="34"/>
    <row r="35"/>
    <row r="36"/>
    <row r="37" hidden="1"/>
    <row r="38" hidden="1"/>
  </sheetData>
  <hyperlinks>
    <hyperlink ref="B7" location="'06M 2021_BS'!A1" display="Consolidated Balance Sheet " xr:uid="{00000000-0004-0000-0000-000000000000}"/>
    <hyperlink ref="B9" location="'06M 2021_Con P&amp;L'!A1" display="Consolidated Profit &amp; Loss" xr:uid="{00000000-0004-0000-0000-000001000000}"/>
    <hyperlink ref="B11" location="'06M 2021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Actual'!A1" display="Consensus vs Actual" xr:uid="{FFB3335F-5D0B-4349-9F04-F15DBB097570}"/>
    <hyperlink ref="B13" location="'2Q 2021_P&amp;L by BU'!A1" display="'2Q 2021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1:5"/>
    <row r="2" spans="1:5" s="121" customFormat="1" ht="50.1" customHeight="1">
      <c r="A2" s="27"/>
      <c r="B2" s="119" t="str">
        <f>+CONCATENATE("Consolidated balance sheet - "&amp;Index!$B$5)</f>
        <v>Consolidated balance sheet - 09M 2021</v>
      </c>
      <c r="C2" s="120"/>
      <c r="D2" s="120"/>
      <c r="E2" s="120"/>
    </row>
    <row r="3" spans="1:5" ht="68.45" customHeight="1"/>
    <row r="4" spans="1:5" ht="36.75" customHeight="1">
      <c r="B4" s="4"/>
      <c r="C4" s="5" t="s">
        <v>219</v>
      </c>
      <c r="D4" s="5" t="s">
        <v>233</v>
      </c>
    </row>
    <row r="5" spans="1:5" ht="18">
      <c r="B5" s="6" t="s">
        <v>14</v>
      </c>
      <c r="C5" s="7">
        <v>2780.0655669365301</v>
      </c>
      <c r="D5" s="8">
        <v>2891.8117794110899</v>
      </c>
    </row>
    <row r="6" spans="1:5" ht="18">
      <c r="B6" s="9" t="s">
        <v>15</v>
      </c>
      <c r="C6" s="10">
        <v>1409.7838515799399</v>
      </c>
      <c r="D6" s="88">
        <v>1458.65326389285</v>
      </c>
    </row>
    <row r="7" spans="1:5" ht="18">
      <c r="B7" s="9" t="s">
        <v>16</v>
      </c>
      <c r="C7" s="10">
        <v>1370.28171535659</v>
      </c>
      <c r="D7" s="88">
        <v>1433.1585155182499</v>
      </c>
    </row>
    <row r="8" spans="1:5" ht="18">
      <c r="B8" s="6" t="s">
        <v>17</v>
      </c>
      <c r="C8" s="7">
        <v>1279.3359461373</v>
      </c>
      <c r="D8" s="8">
        <v>1318.8883673341199</v>
      </c>
    </row>
    <row r="9" spans="1:5" ht="18">
      <c r="B9" s="9" t="s">
        <v>150</v>
      </c>
      <c r="C9" s="10">
        <v>1040.43366282908</v>
      </c>
      <c r="D9" s="88">
        <v>1077.8783098122201</v>
      </c>
    </row>
    <row r="10" spans="1:5" ht="18">
      <c r="B10" s="9" t="s">
        <v>18</v>
      </c>
      <c r="C10" s="10">
        <v>238.90228330821898</v>
      </c>
      <c r="D10" s="88">
        <v>241.01005752190702</v>
      </c>
    </row>
    <row r="11" spans="1:5" ht="18">
      <c r="B11" s="6" t="s">
        <v>19</v>
      </c>
      <c r="C11" s="7">
        <v>38931.402903613998</v>
      </c>
      <c r="D11" s="8">
        <v>39059.392582369401</v>
      </c>
    </row>
    <row r="12" spans="1:5" ht="18">
      <c r="B12" s="9" t="s">
        <v>151</v>
      </c>
      <c r="C12" s="10">
        <v>1199.5136857812599</v>
      </c>
      <c r="D12" s="88">
        <v>1264.6718439757401</v>
      </c>
    </row>
    <row r="13" spans="1:5" ht="18">
      <c r="B13" s="9" t="s">
        <v>12</v>
      </c>
      <c r="C13" s="10"/>
      <c r="D13" s="88"/>
    </row>
    <row r="14" spans="1:5" ht="18">
      <c r="B14" s="11" t="s">
        <v>40</v>
      </c>
      <c r="C14" s="10">
        <v>1584.3792979151299</v>
      </c>
      <c r="D14" s="88">
        <v>1570.60488782377</v>
      </c>
    </row>
    <row r="15" spans="1:5" ht="18">
      <c r="B15" s="11" t="s">
        <v>39</v>
      </c>
      <c r="C15" s="10">
        <v>30100.726880608599</v>
      </c>
      <c r="D15" s="88">
        <v>29151.707926925999</v>
      </c>
    </row>
    <row r="16" spans="1:5" ht="18">
      <c r="B16" s="11" t="s">
        <v>38</v>
      </c>
      <c r="C16" s="10">
        <v>4826.0208279539302</v>
      </c>
      <c r="D16" s="88">
        <v>5681.9152713406602</v>
      </c>
    </row>
    <row r="17" spans="2:4" ht="18">
      <c r="B17" s="9" t="s">
        <v>20</v>
      </c>
      <c r="C17" s="10">
        <v>336.41742519270304</v>
      </c>
      <c r="D17" s="88">
        <v>548.92337695914102</v>
      </c>
    </row>
    <row r="18" spans="2:4" ht="18">
      <c r="B18" s="9" t="s">
        <v>21</v>
      </c>
      <c r="C18" s="10">
        <v>652.15847774489896</v>
      </c>
      <c r="D18" s="88">
        <v>636.21908055927304</v>
      </c>
    </row>
    <row r="19" spans="2:4" ht="18">
      <c r="B19" s="9" t="s">
        <v>22</v>
      </c>
      <c r="C19" s="10">
        <v>232.18630841754199</v>
      </c>
      <c r="D19" s="88">
        <v>205.350194784753</v>
      </c>
    </row>
    <row r="20" spans="2:4" ht="36">
      <c r="B20" s="6" t="s">
        <v>23</v>
      </c>
      <c r="C20" s="7">
        <v>2502.4178805390297</v>
      </c>
      <c r="D20" s="8">
        <v>2817.6120929824901</v>
      </c>
    </row>
    <row r="21" spans="2:4" ht="18">
      <c r="B21" s="6" t="s">
        <v>24</v>
      </c>
      <c r="C21" s="7">
        <v>49.499345404473402</v>
      </c>
      <c r="D21" s="8">
        <v>53.1671209580892</v>
      </c>
    </row>
    <row r="22" spans="2:4" ht="18">
      <c r="B22" s="6" t="s">
        <v>25</v>
      </c>
      <c r="C22" s="7">
        <v>5378.5792422968698</v>
      </c>
      <c r="D22" s="8">
        <v>6157.1800451729296</v>
      </c>
    </row>
    <row r="23" spans="2:4" ht="18">
      <c r="B23" s="6" t="s">
        <v>26</v>
      </c>
      <c r="C23" s="7">
        <v>221.68096628273102</v>
      </c>
      <c r="D23" s="8">
        <v>304.086152838636</v>
      </c>
    </row>
    <row r="24" spans="2:4" ht="18">
      <c r="B24" s="6" t="s">
        <v>27</v>
      </c>
      <c r="C24" s="7">
        <v>5359.1367632873098</v>
      </c>
      <c r="D24" s="8">
        <v>6130.9545813042105</v>
      </c>
    </row>
    <row r="25" spans="2:4" ht="18">
      <c r="B25" s="9" t="s">
        <v>28</v>
      </c>
      <c r="C25" s="10">
        <v>3477.3223797475002</v>
      </c>
      <c r="D25" s="88">
        <v>4059.3893381950197</v>
      </c>
    </row>
    <row r="26" spans="2:4" ht="18">
      <c r="B26" s="9" t="s">
        <v>29</v>
      </c>
      <c r="C26" s="10">
        <v>1012.21398044667</v>
      </c>
      <c r="D26" s="88">
        <v>1037.54970481497</v>
      </c>
    </row>
    <row r="27" spans="2:4" ht="18">
      <c r="B27" s="9" t="s">
        <v>13</v>
      </c>
      <c r="C27" s="10"/>
      <c r="D27" s="88"/>
    </row>
    <row r="28" spans="2:4" ht="18">
      <c r="B28" s="11" t="s">
        <v>36</v>
      </c>
      <c r="C28" s="10">
        <v>181.62390490429999</v>
      </c>
      <c r="D28" s="88">
        <v>206.21784560964801</v>
      </c>
    </row>
    <row r="29" spans="2:4" ht="18">
      <c r="B29" s="11" t="s">
        <v>37</v>
      </c>
      <c r="C29" s="10">
        <v>149.89764799359699</v>
      </c>
      <c r="D29" s="88">
        <v>182.371004023051</v>
      </c>
    </row>
    <row r="30" spans="2:4" ht="18">
      <c r="B30" s="9" t="s">
        <v>30</v>
      </c>
      <c r="C30" s="10">
        <v>538.07885019523894</v>
      </c>
      <c r="D30" s="88">
        <v>645.42668866152007</v>
      </c>
    </row>
    <row r="31" spans="2:4" ht="18">
      <c r="B31" s="9" t="s">
        <v>31</v>
      </c>
      <c r="C31" s="10">
        <v>0</v>
      </c>
      <c r="D31" s="88">
        <v>0</v>
      </c>
    </row>
    <row r="32" spans="2:4" ht="18">
      <c r="B32" s="6" t="s">
        <v>32</v>
      </c>
      <c r="C32" s="7">
        <v>2418.9106646543501</v>
      </c>
      <c r="D32" s="8">
        <v>2423.11754449824</v>
      </c>
    </row>
    <row r="33" spans="2:4" ht="18">
      <c r="B33" s="6" t="s">
        <v>33</v>
      </c>
      <c r="C33" s="7">
        <v>1908.67317311685</v>
      </c>
      <c r="D33" s="8">
        <v>1980.1215899589699</v>
      </c>
    </row>
    <row r="34" spans="2:4" ht="18">
      <c r="B34" s="6" t="s">
        <v>34</v>
      </c>
      <c r="C34" s="7">
        <v>163.41946695545602</v>
      </c>
      <c r="D34" s="8">
        <v>208.22304439127001</v>
      </c>
    </row>
    <row r="35" spans="2:4" ht="36">
      <c r="B35" s="6" t="s">
        <v>35</v>
      </c>
      <c r="C35" s="7">
        <v>8159.5087798437507</v>
      </c>
      <c r="D35" s="8">
        <v>7467.5891938268596</v>
      </c>
    </row>
    <row r="36" spans="2:4" ht="18">
      <c r="B36" s="6" t="s">
        <v>11</v>
      </c>
      <c r="C36" s="7">
        <v>69152.630699068643</v>
      </c>
      <c r="D36" s="8">
        <v>70812.144095046315</v>
      </c>
    </row>
    <row r="37" spans="2:4"/>
    <row r="38" spans="2:4"/>
    <row r="39" spans="2:4" ht="37.5" customHeight="1">
      <c r="C39" s="5" t="s">
        <v>219</v>
      </c>
      <c r="D39" s="5" t="s">
        <v>233</v>
      </c>
    </row>
    <row r="40" spans="2:4" ht="18">
      <c r="B40" s="6" t="s">
        <v>43</v>
      </c>
      <c r="C40" s="7">
        <v>9837.8411396608699</v>
      </c>
      <c r="D40" s="8">
        <v>9843.8024682344112</v>
      </c>
    </row>
    <row r="41" spans="2:4" ht="18">
      <c r="B41" s="9" t="s">
        <v>44</v>
      </c>
      <c r="C41" s="10">
        <v>307.95532730288102</v>
      </c>
      <c r="D41" s="88">
        <v>307.95532728192597</v>
      </c>
    </row>
    <row r="42" spans="2:4" ht="18">
      <c r="B42" s="9" t="s">
        <v>45</v>
      </c>
      <c r="C42" s="10">
        <v>1506.7293364499901</v>
      </c>
      <c r="D42" s="88">
        <v>1506.7293364500001</v>
      </c>
    </row>
    <row r="43" spans="2:4" ht="18">
      <c r="B43" s="9" t="s">
        <v>46</v>
      </c>
      <c r="C43" s="10">
        <v>7057.199041525645</v>
      </c>
      <c r="D43" s="88">
        <v>7091.3875915726885</v>
      </c>
    </row>
    <row r="44" spans="2:4" ht="18">
      <c r="B44" s="9" t="s">
        <v>47</v>
      </c>
      <c r="C44" s="10">
        <v>-153.98800061999899</v>
      </c>
      <c r="D44" s="88">
        <v>5.8389559853822004E-13</v>
      </c>
    </row>
    <row r="45" spans="2:4" ht="18">
      <c r="B45" s="9" t="s">
        <v>48</v>
      </c>
      <c r="C45" s="10">
        <v>-63.40863135</v>
      </c>
      <c r="D45" s="88">
        <v>-62.95343999</v>
      </c>
    </row>
    <row r="46" spans="2:4" ht="18">
      <c r="B46" s="9" t="s">
        <v>49</v>
      </c>
      <c r="C46" s="10">
        <v>526.53267735156601</v>
      </c>
      <c r="D46" s="88">
        <v>524.39964824952199</v>
      </c>
    </row>
    <row r="47" spans="2:4" ht="18">
      <c r="B47" s="9" t="s">
        <v>50</v>
      </c>
      <c r="C47" s="10">
        <v>5.6843413778610301E-17</v>
      </c>
      <c r="D47" s="88">
        <v>5.6843418860808004E-17</v>
      </c>
    </row>
    <row r="48" spans="2:4" ht="18">
      <c r="B48" s="9" t="s">
        <v>51</v>
      </c>
      <c r="C48" s="10">
        <v>1270.7203415563499</v>
      </c>
      <c r="D48" s="88">
        <v>884.88279748918978</v>
      </c>
    </row>
    <row r="49" spans="2:4" ht="18">
      <c r="B49" s="12" t="s">
        <v>52</v>
      </c>
      <c r="C49" s="13">
        <v>-1915.7325343283799</v>
      </c>
      <c r="D49" s="14">
        <v>-1802.8170981004698</v>
      </c>
    </row>
    <row r="50" spans="2:4" ht="18">
      <c r="B50" s="15" t="s">
        <v>53</v>
      </c>
      <c r="C50" s="16">
        <v>8536.0075578880551</v>
      </c>
      <c r="D50" s="89">
        <v>8449.5841629528568</v>
      </c>
    </row>
    <row r="51" spans="2:4" ht="18">
      <c r="B51" s="15" t="s">
        <v>2</v>
      </c>
      <c r="C51" s="16">
        <v>1301.8335817719401</v>
      </c>
      <c r="D51" s="89">
        <v>1394.2183052799899</v>
      </c>
    </row>
    <row r="52" spans="2:4" ht="18">
      <c r="B52" s="6" t="s">
        <v>54</v>
      </c>
      <c r="C52" s="7">
        <v>1121.6242130599999</v>
      </c>
      <c r="D52" s="8">
        <v>1110.2370601499999</v>
      </c>
    </row>
    <row r="53" spans="2:4" ht="18">
      <c r="B53" s="6" t="s">
        <v>55</v>
      </c>
      <c r="C53" s="7">
        <v>39190.135439224105</v>
      </c>
      <c r="D53" s="8">
        <v>40049.952532621901</v>
      </c>
    </row>
    <row r="54" spans="2:4" ht="18">
      <c r="B54" s="9" t="s">
        <v>56</v>
      </c>
      <c r="C54" s="10">
        <v>7195.2971194133352</v>
      </c>
      <c r="D54" s="88">
        <v>7998.2113937159693</v>
      </c>
    </row>
    <row r="55" spans="2:4" ht="18">
      <c r="B55" s="9" t="s">
        <v>57</v>
      </c>
      <c r="C55" s="10">
        <v>19588.8686123431</v>
      </c>
      <c r="D55" s="88">
        <v>18967.025674193199</v>
      </c>
    </row>
    <row r="56" spans="2:4" ht="18">
      <c r="B56" s="9" t="s">
        <v>58</v>
      </c>
      <c r="C56" s="10">
        <v>11210.4810597019</v>
      </c>
      <c r="D56" s="88">
        <v>11841.573591531</v>
      </c>
    </row>
    <row r="57" spans="2:4" ht="18">
      <c r="B57" s="9" t="s">
        <v>59</v>
      </c>
      <c r="C57" s="10">
        <v>1195.4886477657205</v>
      </c>
      <c r="D57" s="88">
        <v>1243.1418731816291</v>
      </c>
    </row>
    <row r="58" spans="2:4" ht="36">
      <c r="B58" s="6" t="s">
        <v>60</v>
      </c>
      <c r="C58" s="7">
        <v>2502.4182647518801</v>
      </c>
      <c r="D58" s="8">
        <v>2821.9583025212</v>
      </c>
    </row>
    <row r="59" spans="2:4" ht="18">
      <c r="B59" s="6" t="s">
        <v>61</v>
      </c>
      <c r="C59" s="7">
        <v>582.59141915354905</v>
      </c>
      <c r="D59" s="8">
        <v>571.21268175031605</v>
      </c>
    </row>
    <row r="60" spans="2:4" ht="18">
      <c r="B60" s="6" t="s">
        <v>62</v>
      </c>
      <c r="C60" s="7">
        <v>71.619410284229801</v>
      </c>
      <c r="D60" s="8">
        <v>133.935498924489</v>
      </c>
    </row>
    <row r="61" spans="2:4" ht="18">
      <c r="B61" s="6" t="s">
        <v>63</v>
      </c>
      <c r="C61" s="7">
        <v>670.58243110607998</v>
      </c>
      <c r="D61" s="8">
        <v>580.94757265258806</v>
      </c>
    </row>
    <row r="62" spans="2:4" ht="18">
      <c r="B62" s="6" t="s">
        <v>64</v>
      </c>
      <c r="C62" s="7">
        <v>7593.3351979600511</v>
      </c>
      <c r="D62" s="8">
        <v>8735.3425428839928</v>
      </c>
    </row>
    <row r="63" spans="2:4" ht="18">
      <c r="B63" s="9" t="s">
        <v>65</v>
      </c>
      <c r="C63" s="10">
        <v>1005.60519144</v>
      </c>
      <c r="D63" s="88">
        <v>1002.10487518</v>
      </c>
    </row>
    <row r="64" spans="2:4" ht="18">
      <c r="B64" s="9" t="s">
        <v>66</v>
      </c>
      <c r="C64" s="10">
        <v>866.381000696397</v>
      </c>
      <c r="D64" s="88">
        <v>1033.98522499007</v>
      </c>
    </row>
    <row r="65" spans="2:4" ht="18">
      <c r="B65" s="9" t="s">
        <v>67</v>
      </c>
      <c r="C65" s="10">
        <v>1596.7182644673801</v>
      </c>
      <c r="D65" s="88">
        <v>2201.5837626186585</v>
      </c>
    </row>
    <row r="66" spans="2:4" ht="18">
      <c r="B66" s="9" t="s">
        <v>68</v>
      </c>
      <c r="C66" s="10">
        <v>950.99447844965698</v>
      </c>
      <c r="D66" s="88">
        <v>933.88865579632295</v>
      </c>
    </row>
    <row r="67" spans="2:4" ht="18">
      <c r="B67" s="9" t="s">
        <v>69</v>
      </c>
      <c r="C67" s="10">
        <v>1305.9115803912898</v>
      </c>
      <c r="D67" s="88">
        <v>1450.17799053671</v>
      </c>
    </row>
    <row r="68" spans="2:4" ht="18">
      <c r="B68" s="9" t="s">
        <v>41</v>
      </c>
      <c r="C68" s="10"/>
      <c r="D68" s="88"/>
    </row>
    <row r="69" spans="2:4" ht="18">
      <c r="B69" s="11" t="s">
        <v>70</v>
      </c>
      <c r="C69" s="10">
        <v>58.490172234400106</v>
      </c>
      <c r="D69" s="88">
        <v>76.169684049226603</v>
      </c>
    </row>
    <row r="70" spans="2:4" ht="18">
      <c r="B70" s="11" t="s">
        <v>71</v>
      </c>
      <c r="C70" s="10">
        <v>246.547969783247</v>
      </c>
      <c r="D70" s="88">
        <v>331.94653884838397</v>
      </c>
    </row>
    <row r="71" spans="2:4" ht="18">
      <c r="B71" s="9" t="s">
        <v>72</v>
      </c>
      <c r="C71" s="10">
        <v>1562.68654049768</v>
      </c>
      <c r="D71" s="88">
        <v>1705.4858108646199</v>
      </c>
    </row>
    <row r="72" spans="2:4" ht="18">
      <c r="B72" s="6" t="s">
        <v>73</v>
      </c>
      <c r="C72" s="7">
        <v>318.59361759264499</v>
      </c>
      <c r="D72" s="8">
        <v>342.665461845935</v>
      </c>
    </row>
    <row r="73" spans="2:4" ht="36">
      <c r="B73" s="6" t="s">
        <v>74</v>
      </c>
      <c r="C73" s="7">
        <v>7263.8887534953492</v>
      </c>
      <c r="D73" s="8">
        <v>6622.0867319098597</v>
      </c>
    </row>
    <row r="74" spans="2:4" ht="18">
      <c r="B74" s="6" t="s">
        <v>42</v>
      </c>
      <c r="C74" s="7">
        <v>69152.629886288763</v>
      </c>
      <c r="D74" s="8">
        <v>70812.140853494682</v>
      </c>
    </row>
    <row r="75" spans="2:4"/>
    <row r="76" spans="2:4" ht="18">
      <c r="B76" s="206" t="s">
        <v>229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50" zoomScaleNormal="5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1:5"/>
    <row r="2" spans="1:5" s="122" customFormat="1" ht="50.1" customHeight="1">
      <c r="A2"/>
      <c r="B2" s="119" t="str">
        <f>+CONCATENATE("Consolidated Profit &amp; Loss - "&amp;Index!$B$5)</f>
        <v>Consolidated Profit &amp; Loss - 09M 2021</v>
      </c>
      <c r="C2" s="120"/>
      <c r="D2" s="120"/>
      <c r="E2" s="120"/>
    </row>
    <row r="3" spans="1:5" ht="60.95" customHeight="1"/>
    <row r="4" spans="1:5" ht="51" customHeight="1">
      <c r="B4" s="4"/>
      <c r="C4" s="25" t="s">
        <v>234</v>
      </c>
      <c r="D4" s="25" t="s">
        <v>233</v>
      </c>
    </row>
    <row r="5" spans="1:5" ht="18">
      <c r="B5" s="17" t="s">
        <v>75</v>
      </c>
      <c r="C5" s="18"/>
      <c r="D5" s="19"/>
    </row>
    <row r="6" spans="1:5" ht="18">
      <c r="B6" s="20" t="s">
        <v>203</v>
      </c>
      <c r="C6" s="10"/>
      <c r="D6" s="88"/>
    </row>
    <row r="7" spans="1:5" ht="18">
      <c r="B7" s="21" t="s">
        <v>81</v>
      </c>
      <c r="C7" s="10">
        <v>12818.087689358599</v>
      </c>
      <c r="D7" s="88">
        <v>13717.3757428442</v>
      </c>
    </row>
    <row r="8" spans="1:5" ht="18">
      <c r="B8" s="21" t="s">
        <v>82</v>
      </c>
      <c r="C8" s="10">
        <v>2731.8397390925102</v>
      </c>
      <c r="D8" s="88">
        <v>2914.5851110430299</v>
      </c>
    </row>
    <row r="9" spans="1:5" ht="18">
      <c r="B9" s="21" t="s">
        <v>83</v>
      </c>
      <c r="C9" s="10">
        <v>-2882.90467249119</v>
      </c>
      <c r="D9" s="88">
        <v>-3407.7909516693699</v>
      </c>
    </row>
    <row r="10" spans="1:5" ht="18">
      <c r="B10" s="21" t="s">
        <v>84</v>
      </c>
      <c r="C10" s="10"/>
      <c r="D10" s="88"/>
    </row>
    <row r="11" spans="1:5" ht="18">
      <c r="B11" s="22" t="s">
        <v>85</v>
      </c>
      <c r="C11" s="10">
        <v>-178.1330125508359</v>
      </c>
      <c r="D11" s="88">
        <v>-774.29315298044776</v>
      </c>
    </row>
    <row r="12" spans="1:5" ht="18">
      <c r="B12" s="22" t="s">
        <v>86</v>
      </c>
      <c r="C12" s="10">
        <v>-80.8188465876121</v>
      </c>
      <c r="D12" s="88">
        <v>-100.08105920262</v>
      </c>
    </row>
    <row r="13" spans="1:5" ht="18">
      <c r="B13" s="22" t="s">
        <v>87</v>
      </c>
      <c r="C13" s="10">
        <v>-24.685853812159998</v>
      </c>
      <c r="D13" s="88">
        <v>371.70752050816503</v>
      </c>
    </row>
    <row r="14" spans="1:5" ht="18">
      <c r="B14" s="20" t="s">
        <v>88</v>
      </c>
      <c r="C14" s="10">
        <v>5.9751035662585998</v>
      </c>
      <c r="D14" s="88">
        <v>6.9284945744134001</v>
      </c>
    </row>
    <row r="15" spans="1:5" ht="18">
      <c r="B15" s="20" t="s">
        <v>89</v>
      </c>
      <c r="C15" s="10"/>
      <c r="D15" s="88"/>
    </row>
    <row r="16" spans="1:5" ht="18">
      <c r="B16" s="21" t="s">
        <v>90</v>
      </c>
      <c r="C16" s="10">
        <v>1523.2893647327401</v>
      </c>
      <c r="D16" s="88">
        <v>1598.4761682498199</v>
      </c>
    </row>
    <row r="17" spans="2:4" ht="18">
      <c r="B17" s="21" t="s">
        <v>91</v>
      </c>
      <c r="C17" s="10">
        <v>109.48473732871861</v>
      </c>
      <c r="D17" s="88">
        <v>138.14850427613788</v>
      </c>
    </row>
    <row r="18" spans="2:4" ht="36">
      <c r="B18" s="20" t="s">
        <v>147</v>
      </c>
      <c r="C18" s="10">
        <v>79.517406932102787</v>
      </c>
      <c r="D18" s="88">
        <v>188.75633740922899</v>
      </c>
    </row>
    <row r="19" spans="2:4" ht="18">
      <c r="B19" s="20" t="s">
        <v>92</v>
      </c>
      <c r="C19" s="10">
        <v>52.284443669318705</v>
      </c>
      <c r="D19" s="88">
        <v>60.796204378224502</v>
      </c>
    </row>
    <row r="20" spans="2:4" ht="18">
      <c r="B20" s="20" t="s">
        <v>93</v>
      </c>
      <c r="C20" s="10">
        <v>42.231416388745302</v>
      </c>
      <c r="D20" s="88">
        <v>74.327527451125107</v>
      </c>
    </row>
    <row r="21" spans="2:4" ht="18">
      <c r="B21" s="20" t="s">
        <v>94</v>
      </c>
      <c r="C21" s="10">
        <v>1391.3804502614698</v>
      </c>
      <c r="D21" s="88">
        <v>758.78556391823599</v>
      </c>
    </row>
    <row r="22" spans="2:4" ht="18">
      <c r="B22" s="20" t="s">
        <v>95</v>
      </c>
      <c r="C22" s="10">
        <v>25.326957785945698</v>
      </c>
      <c r="D22" s="88">
        <v>9.7557906317457697</v>
      </c>
    </row>
    <row r="23" spans="2:4" ht="18">
      <c r="B23" s="23" t="s">
        <v>78</v>
      </c>
      <c r="C23" s="7">
        <v>15612.874923674601</v>
      </c>
      <c r="D23" s="8">
        <v>15557.4778014319</v>
      </c>
    </row>
    <row r="24" spans="2:4" ht="18">
      <c r="B24" s="15" t="s">
        <v>76</v>
      </c>
      <c r="C24" s="16"/>
      <c r="D24" s="89"/>
    </row>
    <row r="25" spans="2:4" ht="18">
      <c r="B25" s="20" t="s">
        <v>96</v>
      </c>
      <c r="C25" s="10"/>
      <c r="D25" s="88"/>
    </row>
    <row r="26" spans="2:4" ht="18">
      <c r="B26" s="21" t="s">
        <v>97</v>
      </c>
      <c r="C26" s="10"/>
      <c r="D26" s="88"/>
    </row>
    <row r="27" spans="2:4" ht="18">
      <c r="B27" s="22" t="s">
        <v>98</v>
      </c>
      <c r="C27" s="10">
        <v>-8155.6592507207097</v>
      </c>
      <c r="D27" s="88">
        <v>-8768.7547741998806</v>
      </c>
    </row>
    <row r="28" spans="2:4" ht="18">
      <c r="B28" s="22" t="s">
        <v>99</v>
      </c>
      <c r="C28" s="10">
        <v>-1699.41419840142</v>
      </c>
      <c r="D28" s="88">
        <v>-1815.8707614278201</v>
      </c>
    </row>
    <row r="29" spans="2:4" ht="18">
      <c r="B29" s="22" t="s">
        <v>100</v>
      </c>
      <c r="C29" s="10">
        <v>1509.9915244756799</v>
      </c>
      <c r="D29" s="88">
        <v>1525.83334243898</v>
      </c>
    </row>
    <row r="30" spans="2:4" ht="18">
      <c r="B30" s="21" t="s">
        <v>101</v>
      </c>
      <c r="C30" s="10">
        <v>-586.37019752772596</v>
      </c>
      <c r="D30" s="88">
        <v>-568.04412687288402</v>
      </c>
    </row>
    <row r="31" spans="2:4" ht="18">
      <c r="B31" s="20" t="s">
        <v>102</v>
      </c>
      <c r="C31" s="10">
        <v>556.41087320300596</v>
      </c>
      <c r="D31" s="88">
        <v>336.41752401824402</v>
      </c>
    </row>
    <row r="32" spans="2:4" ht="18">
      <c r="B32" s="20" t="s">
        <v>103</v>
      </c>
      <c r="C32" s="10">
        <v>-42.409143418400298</v>
      </c>
      <c r="D32" s="88">
        <v>-36.489010270891605</v>
      </c>
    </row>
    <row r="33" spans="2:4" ht="18">
      <c r="B33" s="20" t="s">
        <v>104</v>
      </c>
      <c r="C33" s="10"/>
      <c r="D33" s="88"/>
    </row>
    <row r="34" spans="2:4" ht="18">
      <c r="B34" s="21" t="s">
        <v>105</v>
      </c>
      <c r="C34" s="10">
        <v>-3451.2591517528699</v>
      </c>
      <c r="D34" s="88">
        <v>-3437.6950994391896</v>
      </c>
    </row>
    <row r="35" spans="2:4" ht="18">
      <c r="B35" s="21" t="s">
        <v>106</v>
      </c>
      <c r="C35" s="10">
        <v>-550.3510140294411</v>
      </c>
      <c r="D35" s="88">
        <v>-544.40003431347111</v>
      </c>
    </row>
    <row r="36" spans="2:4" ht="18">
      <c r="B36" s="21" t="s">
        <v>107</v>
      </c>
      <c r="C36" s="10">
        <v>504.05038056096902</v>
      </c>
      <c r="D36" s="88">
        <v>531.53179094216</v>
      </c>
    </row>
    <row r="37" spans="2:4" ht="18">
      <c r="B37" s="20" t="s">
        <v>108</v>
      </c>
      <c r="C37" s="10">
        <v>-2.4393840310699499E-4</v>
      </c>
      <c r="D37" s="88">
        <v>-2.4381274656169096</v>
      </c>
    </row>
    <row r="38" spans="2:4" ht="18">
      <c r="B38" s="20" t="s">
        <v>204</v>
      </c>
      <c r="C38" s="10"/>
      <c r="D38" s="88"/>
    </row>
    <row r="39" spans="2:4" ht="18">
      <c r="B39" s="21" t="s">
        <v>90</v>
      </c>
      <c r="C39" s="10">
        <v>-660.72550690178798</v>
      </c>
      <c r="D39" s="88">
        <v>-664.68974021034307</v>
      </c>
    </row>
    <row r="40" spans="2:4" ht="18">
      <c r="B40" s="21" t="s">
        <v>109</v>
      </c>
      <c r="C40" s="10">
        <v>-27.552486527693503</v>
      </c>
      <c r="D40" s="88">
        <v>-41.161391951828399</v>
      </c>
    </row>
    <row r="41" spans="2:4" ht="36">
      <c r="B41" s="20" t="s">
        <v>148</v>
      </c>
      <c r="C41" s="10">
        <v>-310.88931862597599</v>
      </c>
      <c r="D41" s="88">
        <v>-37.3031099061511</v>
      </c>
    </row>
    <row r="42" spans="2:4" ht="18">
      <c r="B42" s="20" t="s">
        <v>110</v>
      </c>
      <c r="C42" s="10">
        <v>-143.95051794313</v>
      </c>
      <c r="D42" s="88">
        <v>-195.487003694322</v>
      </c>
    </row>
    <row r="43" spans="2:4" ht="18">
      <c r="B43" s="20" t="s">
        <v>111</v>
      </c>
      <c r="C43" s="10">
        <v>-101.80739454402701</v>
      </c>
      <c r="D43" s="88">
        <v>-106.41556960980799</v>
      </c>
    </row>
    <row r="44" spans="2:4" ht="18">
      <c r="B44" s="20" t="s">
        <v>112</v>
      </c>
      <c r="C44" s="10">
        <v>-1356.1342159421299</v>
      </c>
      <c r="D44" s="88">
        <v>-739.25140328192197</v>
      </c>
    </row>
    <row r="45" spans="2:4" ht="18">
      <c r="B45" s="20" t="s">
        <v>113</v>
      </c>
      <c r="C45" s="10">
        <v>-60.257496223376201</v>
      </c>
      <c r="D45" s="88">
        <v>-24.8123054261651</v>
      </c>
    </row>
    <row r="46" spans="2:4" ht="18">
      <c r="B46" s="23" t="s">
        <v>79</v>
      </c>
      <c r="C46" s="7">
        <v>-14576.3273582574</v>
      </c>
      <c r="D46" s="8">
        <v>-14589.0298006709</v>
      </c>
    </row>
    <row r="47" spans="2:4" ht="18">
      <c r="B47" s="23" t="s">
        <v>80</v>
      </c>
      <c r="C47" s="7">
        <v>1036.5475654172005</v>
      </c>
      <c r="D47" s="8">
        <v>968.448000761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225.848702752679</v>
      </c>
      <c r="D49" s="88">
        <v>238.34705805694</v>
      </c>
    </row>
    <row r="50" spans="2:4" ht="18">
      <c r="B50" s="20" t="s">
        <v>115</v>
      </c>
      <c r="C50" s="10">
        <v>-328.59120629152801</v>
      </c>
      <c r="D50" s="88">
        <v>-294.09131296345703</v>
      </c>
    </row>
    <row r="51" spans="2:4" ht="18">
      <c r="B51" s="20" t="s">
        <v>132</v>
      </c>
      <c r="C51" s="10"/>
      <c r="D51" s="88"/>
    </row>
    <row r="52" spans="2:4" ht="18">
      <c r="B52" s="21" t="s">
        <v>131</v>
      </c>
      <c r="C52" s="10">
        <v>34.346550497447701</v>
      </c>
      <c r="D52" s="88">
        <v>68.869185976034998</v>
      </c>
    </row>
    <row r="53" spans="2:4" ht="18">
      <c r="B53" s="21" t="s">
        <v>128</v>
      </c>
      <c r="C53" s="10">
        <v>-72.87208872191529</v>
      </c>
      <c r="D53" s="88">
        <v>-64.534664767919963</v>
      </c>
    </row>
    <row r="54" spans="2:4" ht="18">
      <c r="B54" s="20" t="s">
        <v>116</v>
      </c>
      <c r="C54" s="10"/>
      <c r="D54" s="88"/>
    </row>
    <row r="55" spans="2:4" ht="18">
      <c r="B55" s="21" t="s">
        <v>117</v>
      </c>
      <c r="C55" s="10">
        <v>5.3083952157318999</v>
      </c>
      <c r="D55" s="88">
        <v>3.5582198727883001</v>
      </c>
    </row>
    <row r="56" spans="2:4" ht="18">
      <c r="B56" s="21" t="s">
        <v>118</v>
      </c>
      <c r="C56" s="10">
        <v>-1.55E-2</v>
      </c>
      <c r="D56" s="88">
        <v>-7.9187950447098698</v>
      </c>
    </row>
    <row r="57" spans="2:4" ht="18">
      <c r="B57" s="20" t="s">
        <v>119</v>
      </c>
      <c r="C57" s="10">
        <v>6.5059337299999997</v>
      </c>
      <c r="D57" s="88">
        <v>4.3280000000000003</v>
      </c>
    </row>
    <row r="58" spans="2:4" ht="18">
      <c r="B58" s="20" t="s">
        <v>126</v>
      </c>
      <c r="C58" s="10">
        <v>-35.037579389999998</v>
      </c>
      <c r="D58" s="88">
        <v>-4.2052357000000002</v>
      </c>
    </row>
    <row r="59" spans="2:4" ht="36">
      <c r="B59" s="20" t="s">
        <v>127</v>
      </c>
      <c r="C59" s="10">
        <v>0</v>
      </c>
      <c r="D59" s="88">
        <v>0</v>
      </c>
    </row>
    <row r="60" spans="2:4" ht="18">
      <c r="B60" s="23" t="s">
        <v>120</v>
      </c>
      <c r="C60" s="7">
        <v>-164.50679220758499</v>
      </c>
      <c r="D60" s="8">
        <v>-55.647544570323205</v>
      </c>
    </row>
    <row r="61" spans="2:4" ht="18">
      <c r="B61" s="23" t="s">
        <v>121</v>
      </c>
      <c r="C61" s="7">
        <v>-11.4148113329267</v>
      </c>
      <c r="D61" s="8">
        <v>-9.0830690685204303</v>
      </c>
    </row>
    <row r="62" spans="2:4" ht="18">
      <c r="B62" s="6" t="s">
        <v>122</v>
      </c>
      <c r="C62" s="7">
        <v>860.6259618766951</v>
      </c>
      <c r="D62" s="8">
        <v>903.71738712214096</v>
      </c>
    </row>
    <row r="63" spans="2:4" ht="18">
      <c r="B63" s="6" t="s">
        <v>149</v>
      </c>
      <c r="C63" s="7">
        <v>-210.04830609768899</v>
      </c>
      <c r="D63" s="8">
        <v>-202.74020625382602</v>
      </c>
    </row>
    <row r="64" spans="2:4" ht="18">
      <c r="B64" s="6" t="s">
        <v>123</v>
      </c>
      <c r="C64" s="7">
        <v>650.57765577900398</v>
      </c>
      <c r="D64" s="8">
        <v>700.97718086831401</v>
      </c>
    </row>
    <row r="65" spans="2:4" ht="18">
      <c r="B65" s="6" t="s">
        <v>124</v>
      </c>
      <c r="C65" s="7">
        <v>0</v>
      </c>
      <c r="D65" s="8">
        <v>0</v>
      </c>
    </row>
    <row r="66" spans="2:4" ht="18">
      <c r="B66" s="6" t="s">
        <v>125</v>
      </c>
      <c r="C66" s="7">
        <v>650.57765577900398</v>
      </c>
      <c r="D66" s="8">
        <v>700.97718086831401</v>
      </c>
    </row>
    <row r="67" spans="2:4" ht="18">
      <c r="B67" s="20" t="s">
        <v>129</v>
      </c>
      <c r="C67" s="10">
        <v>200.14225816577698</v>
      </c>
      <c r="D67" s="88">
        <v>176.57777920524902</v>
      </c>
    </row>
    <row r="68" spans="2:4" ht="18">
      <c r="B68" s="24" t="s">
        <v>130</v>
      </c>
      <c r="C68" s="13">
        <v>450.43523818623601</v>
      </c>
      <c r="D68" s="14">
        <v>524.39964824951994</v>
      </c>
    </row>
    <row r="69" spans="2:4"/>
    <row r="70" spans="2:4" ht="18">
      <c r="B70" s="206" t="s">
        <v>229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- "&amp;Index!$B$5)</f>
        <v>Consolidated Profit &amp; Loss by Business Unit - 09M 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22" t="s">
        <v>0</v>
      </c>
      <c r="D4" s="223"/>
      <c r="E4" s="222" t="s">
        <v>8</v>
      </c>
      <c r="F4" s="223"/>
      <c r="G4" s="222" t="s">
        <v>7</v>
      </c>
      <c r="H4" s="223"/>
      <c r="I4" s="222" t="s">
        <v>153</v>
      </c>
      <c r="J4" s="223"/>
      <c r="K4" s="222" t="s">
        <v>10</v>
      </c>
      <c r="L4" s="223"/>
      <c r="M4" s="222" t="s">
        <v>9</v>
      </c>
      <c r="N4" s="223"/>
      <c r="O4" s="222" t="s">
        <v>206</v>
      </c>
      <c r="P4" s="223"/>
      <c r="Q4" s="222" t="s">
        <v>1</v>
      </c>
      <c r="R4" s="223"/>
      <c r="S4" s="222" t="s">
        <v>180</v>
      </c>
      <c r="T4" s="223"/>
      <c r="U4" s="222" t="s">
        <v>181</v>
      </c>
      <c r="V4" s="223"/>
    </row>
    <row r="5" spans="2:23" s="86" customFormat="1" ht="36" customHeight="1">
      <c r="B5" s="41"/>
      <c r="C5" s="63" t="s">
        <v>234</v>
      </c>
      <c r="D5" s="63" t="s">
        <v>233</v>
      </c>
      <c r="E5" s="63" t="s">
        <v>234</v>
      </c>
      <c r="F5" s="63" t="s">
        <v>233</v>
      </c>
      <c r="G5" s="63" t="s">
        <v>234</v>
      </c>
      <c r="H5" s="63" t="s">
        <v>233</v>
      </c>
      <c r="I5" s="63" t="s">
        <v>234</v>
      </c>
      <c r="J5" s="63" t="s">
        <v>233</v>
      </c>
      <c r="K5" s="63" t="s">
        <v>234</v>
      </c>
      <c r="L5" s="63" t="s">
        <v>233</v>
      </c>
      <c r="M5" s="63" t="s">
        <v>234</v>
      </c>
      <c r="N5" s="63" t="s">
        <v>233</v>
      </c>
      <c r="O5" s="63" t="s">
        <v>234</v>
      </c>
      <c r="P5" s="63" t="s">
        <v>233</v>
      </c>
      <c r="Q5" s="63" t="s">
        <v>234</v>
      </c>
      <c r="R5" s="63" t="s">
        <v>233</v>
      </c>
      <c r="S5" s="63" t="s">
        <v>234</v>
      </c>
      <c r="T5" s="63" t="s">
        <v>233</v>
      </c>
      <c r="U5" s="63" t="s">
        <v>234</v>
      </c>
      <c r="V5" s="63" t="s">
        <v>233</v>
      </c>
    </row>
    <row r="6" spans="2:23" ht="18" customHeight="1">
      <c r="B6" s="42" t="s">
        <v>182</v>
      </c>
      <c r="C6" s="43">
        <v>4145.3474991499997</v>
      </c>
      <c r="D6" s="43">
        <v>4314.2648858500006</v>
      </c>
      <c r="E6" s="43">
        <v>1470.75648071706</v>
      </c>
      <c r="F6" s="43">
        <v>1670.6694350546902</v>
      </c>
      <c r="G6" s="43">
        <v>1641.8127606113699</v>
      </c>
      <c r="H6" s="43">
        <v>1541.8721136648599</v>
      </c>
      <c r="I6" s="43">
        <v>918.92421139673206</v>
      </c>
      <c r="J6" s="43">
        <v>789.45934618928698</v>
      </c>
      <c r="K6" s="43">
        <v>917.653250825908</v>
      </c>
      <c r="L6" s="43">
        <v>974.98666784039301</v>
      </c>
      <c r="M6" s="43">
        <v>869.99907949089311</v>
      </c>
      <c r="N6" s="43">
        <v>1439.2061851916799</v>
      </c>
      <c r="O6" s="43">
        <v>3890.6797644287199</v>
      </c>
      <c r="P6" s="43">
        <v>4350.6964744940697</v>
      </c>
      <c r="Q6" s="43">
        <v>493.68430346204002</v>
      </c>
      <c r="R6" s="43">
        <v>402.84711203999996</v>
      </c>
      <c r="S6" s="43">
        <v>-1909.519159683723</v>
      </c>
      <c r="T6" s="43">
        <v>-2193.2787169354806</v>
      </c>
      <c r="U6" s="43">
        <v>12439.338190399001</v>
      </c>
      <c r="V6" s="43">
        <v>13290.723503389498</v>
      </c>
    </row>
    <row r="7" spans="2:23" ht="18" customHeight="1">
      <c r="B7" s="44" t="s">
        <v>183</v>
      </c>
      <c r="C7" s="45">
        <v>3302.3935448500001</v>
      </c>
      <c r="D7" s="45">
        <v>3413.3984622999997</v>
      </c>
      <c r="E7" s="45">
        <v>1004.95810165668</v>
      </c>
      <c r="F7" s="45">
        <v>993.941607538639</v>
      </c>
      <c r="G7" s="45">
        <v>1222.5730609403099</v>
      </c>
      <c r="H7" s="45">
        <v>1112.32390945369</v>
      </c>
      <c r="I7" s="45">
        <v>634.58551147918001</v>
      </c>
      <c r="J7" s="45">
        <v>575.97251332601002</v>
      </c>
      <c r="K7" s="45">
        <v>437.77260449742897</v>
      </c>
      <c r="L7" s="45">
        <v>462.70425254322902</v>
      </c>
      <c r="M7" s="45">
        <v>562.358132615572</v>
      </c>
      <c r="N7" s="45">
        <v>612.13641556825701</v>
      </c>
      <c r="O7" s="45">
        <v>1995.4661745590799</v>
      </c>
      <c r="P7" s="45">
        <v>2161.0862318488898</v>
      </c>
      <c r="Q7" s="45">
        <v>393.68885980517399</v>
      </c>
      <c r="R7" s="45">
        <v>301.77037958</v>
      </c>
      <c r="S7" s="45">
        <v>0.85303481798558778</v>
      </c>
      <c r="T7" s="45">
        <v>3.4694810281745156</v>
      </c>
      <c r="U7" s="45">
        <v>9554.6490252214098</v>
      </c>
      <c r="V7" s="45">
        <v>9636.8032531868903</v>
      </c>
    </row>
    <row r="8" spans="2:23" ht="21.75" customHeight="1">
      <c r="B8" s="44" t="s">
        <v>184</v>
      </c>
      <c r="C8" s="45">
        <v>-2303.3839779558098</v>
      </c>
      <c r="D8" s="45">
        <v>-2455.1426733281501</v>
      </c>
      <c r="E8" s="45">
        <v>-511.98738235285106</v>
      </c>
      <c r="F8" s="45">
        <v>-514.85265041922003</v>
      </c>
      <c r="G8" s="45">
        <v>-799.53898061185009</v>
      </c>
      <c r="H8" s="45">
        <v>-743.94717887076899</v>
      </c>
      <c r="I8" s="45">
        <v>-462.40555210223266</v>
      </c>
      <c r="J8" s="45">
        <v>-423.86555393451607</v>
      </c>
      <c r="K8" s="45">
        <v>-241.65929254200793</v>
      </c>
      <c r="L8" s="45">
        <v>-272.89359127963405</v>
      </c>
      <c r="M8" s="45">
        <v>-355.92397505177655</v>
      </c>
      <c r="N8" s="45">
        <v>-455.12223133820169</v>
      </c>
      <c r="O8" s="45">
        <v>-1447.1470685750601</v>
      </c>
      <c r="P8" s="45">
        <v>-1502.3971923945701</v>
      </c>
      <c r="Q8" s="45">
        <v>-215.31301740880599</v>
      </c>
      <c r="R8" s="45">
        <v>-161.64012237999998</v>
      </c>
      <c r="S8" s="45">
        <v>-1.3402593984651503</v>
      </c>
      <c r="T8" s="45">
        <v>-6.613567716874134</v>
      </c>
      <c r="U8" s="45">
        <v>-6338.6995059988594</v>
      </c>
      <c r="V8" s="45">
        <v>-6536.4747616619352</v>
      </c>
    </row>
    <row r="9" spans="2:23" ht="18" customHeight="1">
      <c r="B9" s="44" t="s">
        <v>185</v>
      </c>
      <c r="C9" s="45">
        <v>-700.13548288200207</v>
      </c>
      <c r="D9" s="45">
        <v>-733.48119597593598</v>
      </c>
      <c r="E9" s="45">
        <v>-360.17590198385801</v>
      </c>
      <c r="F9" s="45">
        <v>-353.402032588336</v>
      </c>
      <c r="G9" s="45">
        <v>-402.57333383510502</v>
      </c>
      <c r="H9" s="45">
        <v>-350.52205979412901</v>
      </c>
      <c r="I9" s="45">
        <v>-159.17993137316498</v>
      </c>
      <c r="J9" s="45">
        <v>-170.36662914577101</v>
      </c>
      <c r="K9" s="45">
        <v>-168.45884378364602</v>
      </c>
      <c r="L9" s="45">
        <v>-162.46000548465801</v>
      </c>
      <c r="M9" s="45">
        <v>-143.87742291437999</v>
      </c>
      <c r="N9" s="45">
        <v>-137.772935384466</v>
      </c>
      <c r="O9" s="45">
        <v>-603.44890908485695</v>
      </c>
      <c r="P9" s="45">
        <v>-619.01305792992798</v>
      </c>
      <c r="Q9" s="45">
        <v>-161.368492931183</v>
      </c>
      <c r="R9" s="45">
        <v>-137.15307644000001</v>
      </c>
      <c r="S9" s="45">
        <v>4.0309901333356208</v>
      </c>
      <c r="T9" s="45">
        <v>4.7019535221632101</v>
      </c>
      <c r="U9" s="45">
        <v>-2695.1873286548603</v>
      </c>
      <c r="V9" s="45">
        <v>-2659.4690392210596</v>
      </c>
    </row>
    <row r="10" spans="2:23" ht="18" customHeight="1">
      <c r="B10" s="44" t="s">
        <v>186</v>
      </c>
      <c r="C10" s="45">
        <v>-50.567289699999996</v>
      </c>
      <c r="D10" s="45">
        <v>-93.537402839999999</v>
      </c>
      <c r="E10" s="45">
        <v>-0.15470643802070599</v>
      </c>
      <c r="F10" s="45">
        <v>0.12153915585851902</v>
      </c>
      <c r="G10" s="45">
        <v>7.6307433696000002</v>
      </c>
      <c r="H10" s="45">
        <v>7.0144980660299998</v>
      </c>
      <c r="I10" s="45">
        <v>-5.7199263067903194</v>
      </c>
      <c r="J10" s="45">
        <v>-2.7040064468644895</v>
      </c>
      <c r="K10" s="45">
        <v>3.059420147311299</v>
      </c>
      <c r="L10" s="45">
        <v>4.3397074843336991</v>
      </c>
      <c r="M10" s="45">
        <v>-7.9598036818124553</v>
      </c>
      <c r="N10" s="45">
        <v>-1.5456386815548395</v>
      </c>
      <c r="O10" s="45">
        <v>-1.09990570168224</v>
      </c>
      <c r="P10" s="45">
        <v>-6.42195447802664</v>
      </c>
      <c r="Q10" s="45">
        <v>-11.4476217639374</v>
      </c>
      <c r="R10" s="45">
        <v>-12.860818810000001</v>
      </c>
      <c r="S10" s="45">
        <v>-6.5406846398184726E-2</v>
      </c>
      <c r="T10" s="45">
        <v>-0.12136125577134953</v>
      </c>
      <c r="U10" s="45">
        <v>-66.324496921730002</v>
      </c>
      <c r="V10" s="45">
        <v>-105.71543780599509</v>
      </c>
    </row>
    <row r="11" spans="2:23" s="87" customFormat="1" ht="18" customHeight="1">
      <c r="B11" s="46" t="s">
        <v>187</v>
      </c>
      <c r="C11" s="47">
        <v>248.30679431218829</v>
      </c>
      <c r="D11" s="47">
        <v>131.23719015591362</v>
      </c>
      <c r="E11" s="47">
        <v>132.64011088195025</v>
      </c>
      <c r="F11" s="47">
        <v>125.80846368694149</v>
      </c>
      <c r="G11" s="47">
        <v>28.091489862954806</v>
      </c>
      <c r="H11" s="47">
        <v>24.869168854822021</v>
      </c>
      <c r="I11" s="47">
        <v>7.2801016969920562</v>
      </c>
      <c r="J11" s="47">
        <v>-20.96367620114156</v>
      </c>
      <c r="K11" s="47">
        <v>30.713888319086323</v>
      </c>
      <c r="L11" s="47">
        <v>31.690363263270655</v>
      </c>
      <c r="M11" s="47">
        <v>54.596930967603008</v>
      </c>
      <c r="N11" s="47">
        <v>17.695610164034484</v>
      </c>
      <c r="O11" s="47">
        <v>-56.229708802519319</v>
      </c>
      <c r="P11" s="47">
        <v>33.254027046365131</v>
      </c>
      <c r="Q11" s="47">
        <v>5.559727701247601</v>
      </c>
      <c r="R11" s="47">
        <v>-9.8836380499999912</v>
      </c>
      <c r="S11" s="47">
        <v>3.4783587064571595</v>
      </c>
      <c r="T11" s="47">
        <v>1.4365055776922422</v>
      </c>
      <c r="U11" s="47">
        <v>454.43769364596017</v>
      </c>
      <c r="V11" s="47">
        <v>335.14401449790046</v>
      </c>
    </row>
    <row r="12" spans="2:23" ht="18" customHeight="1">
      <c r="B12" s="44" t="s">
        <v>188</v>
      </c>
      <c r="C12" s="45">
        <v>72.673906444841009</v>
      </c>
      <c r="D12" s="45">
        <v>134.51870058549071</v>
      </c>
      <c r="E12" s="45">
        <v>45.378162285722595</v>
      </c>
      <c r="F12" s="45">
        <v>31.322524010115398</v>
      </c>
      <c r="G12" s="45">
        <v>59.890898565486197</v>
      </c>
      <c r="H12" s="45">
        <v>79.108919591130928</v>
      </c>
      <c r="I12" s="45">
        <v>36.027002434082199</v>
      </c>
      <c r="J12" s="45">
        <v>44.240069030146799</v>
      </c>
      <c r="K12" s="45">
        <v>41.603575923525099</v>
      </c>
      <c r="L12" s="45">
        <v>44.076265827541505</v>
      </c>
      <c r="M12" s="45">
        <v>24.238318327656799</v>
      </c>
      <c r="N12" s="45">
        <v>26.5088680512313</v>
      </c>
      <c r="O12" s="45">
        <v>43.291150135510136</v>
      </c>
      <c r="P12" s="45">
        <v>82.39063027794694</v>
      </c>
      <c r="Q12" s="45">
        <v>1.3106713444472671</v>
      </c>
      <c r="R12" s="45">
        <v>3.1303316800000003</v>
      </c>
      <c r="S12" s="45">
        <v>1.7588602813854852</v>
      </c>
      <c r="T12" s="45">
        <v>-15.56717039050565</v>
      </c>
      <c r="U12" s="45">
        <v>326.17254574265678</v>
      </c>
      <c r="V12" s="45">
        <v>429.72913866309796</v>
      </c>
    </row>
    <row r="13" spans="2:23" ht="18" customHeight="1">
      <c r="B13" s="48" t="s">
        <v>189</v>
      </c>
      <c r="C13" s="49">
        <v>-31.258493999999999</v>
      </c>
      <c r="D13" s="49">
        <v>-40.132400240000003</v>
      </c>
      <c r="E13" s="49">
        <v>8.6424645139999992E-2</v>
      </c>
      <c r="F13" s="49">
        <v>-1.51431348516E-2</v>
      </c>
      <c r="G13" s="49">
        <v>-6.5029124340699997</v>
      </c>
      <c r="H13" s="49">
        <v>-1.2839074101000001</v>
      </c>
      <c r="I13" s="49">
        <v>-1.1824218098864101</v>
      </c>
      <c r="J13" s="49">
        <v>-1.6602730814063917</v>
      </c>
      <c r="K13" s="49">
        <v>-2.6226043379199</v>
      </c>
      <c r="L13" s="49">
        <v>-1.38176184947011</v>
      </c>
      <c r="M13" s="49">
        <v>-0.37113840801943593</v>
      </c>
      <c r="N13" s="49">
        <v>-5.8038800374555992E-2</v>
      </c>
      <c r="O13" s="49">
        <v>-5.6129054575970097</v>
      </c>
      <c r="P13" s="49">
        <v>0.01</v>
      </c>
      <c r="Q13" s="49">
        <v>0</v>
      </c>
      <c r="R13" s="49">
        <v>-3.0400000000000002E-4</v>
      </c>
      <c r="S13" s="49">
        <v>7.2730000000000592</v>
      </c>
      <c r="T13" s="49">
        <v>-2.1049999999957436E-2</v>
      </c>
      <c r="U13" s="49">
        <v>-40.191051802352696</v>
      </c>
      <c r="V13" s="49">
        <v>-44.54287851620262</v>
      </c>
    </row>
    <row r="14" spans="2:23" ht="18" customHeight="1">
      <c r="B14" s="50" t="s">
        <v>190</v>
      </c>
      <c r="C14" s="51">
        <v>289.72220675702931</v>
      </c>
      <c r="D14" s="51">
        <v>225.62349050140429</v>
      </c>
      <c r="E14" s="51">
        <v>178.10469781281284</v>
      </c>
      <c r="F14" s="51">
        <v>157.1158445622053</v>
      </c>
      <c r="G14" s="51">
        <v>81.479475994371001</v>
      </c>
      <c r="H14" s="51">
        <v>102.69418103585295</v>
      </c>
      <c r="I14" s="51">
        <v>42.124682321187848</v>
      </c>
      <c r="J14" s="51">
        <v>21.616119747598848</v>
      </c>
      <c r="K14" s="51">
        <v>69.694859904691526</v>
      </c>
      <c r="L14" s="51">
        <v>74.38486724134205</v>
      </c>
      <c r="M14" s="51">
        <v>78.464110887240381</v>
      </c>
      <c r="N14" s="51">
        <v>44.146439414891226</v>
      </c>
      <c r="O14" s="51">
        <v>-18.551464124606191</v>
      </c>
      <c r="P14" s="51">
        <v>115.65465732431208</v>
      </c>
      <c r="Q14" s="51">
        <v>6.8703990456948683</v>
      </c>
      <c r="R14" s="51">
        <v>-6.7536103699999908</v>
      </c>
      <c r="S14" s="51">
        <v>12.510218987842656</v>
      </c>
      <c r="T14" s="51">
        <v>-14.151714812813365</v>
      </c>
      <c r="U14" s="51">
        <v>740.41918758626423</v>
      </c>
      <c r="V14" s="51">
        <v>720.33027464479574</v>
      </c>
    </row>
    <row r="15" spans="2:23" ht="18" customHeight="1">
      <c r="B15" s="52" t="s">
        <v>182</v>
      </c>
      <c r="C15" s="53">
        <v>1167.5162235300002</v>
      </c>
      <c r="D15" s="53">
        <v>1389.2644794300002</v>
      </c>
      <c r="E15" s="53">
        <v>903.20053548565897</v>
      </c>
      <c r="F15" s="53">
        <v>863.35867399527206</v>
      </c>
      <c r="G15" s="53">
        <v>1.8644854398066</v>
      </c>
      <c r="H15" s="53">
        <v>0.62728240276771896</v>
      </c>
      <c r="I15" s="53">
        <v>204.22711238772098</v>
      </c>
      <c r="J15" s="53">
        <v>239.18706181206002</v>
      </c>
      <c r="K15" s="53">
        <v>170.409677084208</v>
      </c>
      <c r="L15" s="53">
        <v>186.583727011554</v>
      </c>
      <c r="M15" s="53">
        <v>335.21033238357603</v>
      </c>
      <c r="N15" s="53">
        <v>301.92492882307698</v>
      </c>
      <c r="O15" s="53">
        <v>328.12107489151299</v>
      </c>
      <c r="P15" s="53">
        <v>360.16880923234703</v>
      </c>
      <c r="Q15" s="53">
        <v>0</v>
      </c>
      <c r="R15" s="53">
        <v>0</v>
      </c>
      <c r="S15" s="53">
        <v>3.9796849626156927E-2</v>
      </c>
      <c r="T15" s="53">
        <v>0.12238779062172397</v>
      </c>
      <c r="U15" s="53">
        <v>3110.58923805211</v>
      </c>
      <c r="V15" s="53">
        <v>3341.2373504976999</v>
      </c>
    </row>
    <row r="16" spans="2:23" ht="18" customHeight="1">
      <c r="B16" s="44" t="s">
        <v>183</v>
      </c>
      <c r="C16" s="45">
        <v>1140.6755256500001</v>
      </c>
      <c r="D16" s="45">
        <v>1365.6854429500002</v>
      </c>
      <c r="E16" s="45">
        <v>773.15153527313294</v>
      </c>
      <c r="F16" s="45">
        <v>759.77534599594503</v>
      </c>
      <c r="G16" s="45">
        <v>3.1691207698652701</v>
      </c>
      <c r="H16" s="45">
        <v>2.26823932798689</v>
      </c>
      <c r="I16" s="45">
        <v>200.27658257855899</v>
      </c>
      <c r="J16" s="45">
        <v>235.807127019897</v>
      </c>
      <c r="K16" s="45">
        <v>124.10659458124699</v>
      </c>
      <c r="L16" s="45">
        <v>148.326442886363</v>
      </c>
      <c r="M16" s="45">
        <v>285.02330352579997</v>
      </c>
      <c r="N16" s="45">
        <v>242.627626706276</v>
      </c>
      <c r="O16" s="45">
        <v>302.30235041847402</v>
      </c>
      <c r="P16" s="45">
        <v>330.12193604468399</v>
      </c>
      <c r="Q16" s="45">
        <v>0</v>
      </c>
      <c r="R16" s="45">
        <v>0</v>
      </c>
      <c r="S16" s="45">
        <v>3.1004990841779545E-2</v>
      </c>
      <c r="T16" s="45">
        <v>8.7796424928121272E-2</v>
      </c>
      <c r="U16" s="45">
        <v>2828.73601778792</v>
      </c>
      <c r="V16" s="45">
        <v>3084.6999573560802</v>
      </c>
    </row>
    <row r="17" spans="2:22" ht="18" customHeight="1">
      <c r="B17" s="44" t="s">
        <v>184</v>
      </c>
      <c r="C17" s="45">
        <v>-1010.9283667</v>
      </c>
      <c r="D17" s="45">
        <v>-1488.20584396</v>
      </c>
      <c r="E17" s="45">
        <v>-309.40885982744669</v>
      </c>
      <c r="F17" s="45">
        <v>-418.48909771640433</v>
      </c>
      <c r="G17" s="45">
        <v>-0.82636818008770208</v>
      </c>
      <c r="H17" s="45">
        <v>-0.81366565593415496</v>
      </c>
      <c r="I17" s="45">
        <v>-146.75325162041818</v>
      </c>
      <c r="J17" s="45">
        <v>-272.85383994141006</v>
      </c>
      <c r="K17" s="45">
        <v>-118.50551017974921</v>
      </c>
      <c r="L17" s="45">
        <v>-143.84386478492704</v>
      </c>
      <c r="M17" s="45">
        <v>-237.3000428344705</v>
      </c>
      <c r="N17" s="45">
        <v>-189.73063872023215</v>
      </c>
      <c r="O17" s="45">
        <v>-255.00042215658561</v>
      </c>
      <c r="P17" s="45">
        <v>-276.34988746535748</v>
      </c>
      <c r="Q17" s="45">
        <v>0</v>
      </c>
      <c r="R17" s="45">
        <v>0</v>
      </c>
      <c r="S17" s="45">
        <v>-2.8064891947281012E-2</v>
      </c>
      <c r="T17" s="45">
        <v>-0.14620640804692084</v>
      </c>
      <c r="U17" s="45">
        <v>-2078.7508863907051</v>
      </c>
      <c r="V17" s="45">
        <v>-2790.4330446523118</v>
      </c>
    </row>
    <row r="18" spans="2:22" ht="18" customHeight="1">
      <c r="B18" s="44" t="s">
        <v>185</v>
      </c>
      <c r="C18" s="45">
        <v>-180.58688086999999</v>
      </c>
      <c r="D18" s="45">
        <v>-185.32362591</v>
      </c>
      <c r="E18" s="45">
        <v>-392.43681288845903</v>
      </c>
      <c r="F18" s="45">
        <v>-347.369603058118</v>
      </c>
      <c r="G18" s="45">
        <v>-1.8061333758504499</v>
      </c>
      <c r="H18" s="45">
        <v>-1.2391815525736398</v>
      </c>
      <c r="I18" s="45">
        <v>-16.306610992500499</v>
      </c>
      <c r="J18" s="45">
        <v>-16.609915141504001</v>
      </c>
      <c r="K18" s="45">
        <v>-62.815365170420094</v>
      </c>
      <c r="L18" s="45">
        <v>-69.014250578932902</v>
      </c>
      <c r="M18" s="45">
        <v>-61.544678095423897</v>
      </c>
      <c r="N18" s="45">
        <v>-94.673327667274705</v>
      </c>
      <c r="O18" s="45">
        <v>-86.863912161763906</v>
      </c>
      <c r="P18" s="45">
        <v>-76.795166301330696</v>
      </c>
      <c r="Q18" s="45">
        <v>0</v>
      </c>
      <c r="R18" s="45">
        <v>0</v>
      </c>
      <c r="S18" s="45">
        <v>-1.2063012069191359E-2</v>
      </c>
      <c r="T18" s="45">
        <v>-6.9233379709941797E-2</v>
      </c>
      <c r="U18" s="45">
        <v>-802.37245656648702</v>
      </c>
      <c r="V18" s="45">
        <v>-791.09430358944383</v>
      </c>
    </row>
    <row r="19" spans="2:22" ht="18" customHeight="1">
      <c r="B19" s="44" t="s">
        <v>186</v>
      </c>
      <c r="C19" s="45">
        <v>-22.847641459999998</v>
      </c>
      <c r="D19" s="45">
        <v>-26.84290318</v>
      </c>
      <c r="E19" s="45">
        <v>-0.55068696067669898</v>
      </c>
      <c r="F19" s="45">
        <v>8.1332022885207036E-2</v>
      </c>
      <c r="G19" s="45">
        <v>0</v>
      </c>
      <c r="H19" s="45">
        <v>0</v>
      </c>
      <c r="I19" s="45">
        <v>0.52388008865049795</v>
      </c>
      <c r="J19" s="45">
        <v>0.54329446586996699</v>
      </c>
      <c r="K19" s="45">
        <v>0.180748235474152</v>
      </c>
      <c r="L19" s="45">
        <v>2.7099513006295071E-2</v>
      </c>
      <c r="M19" s="45">
        <v>-2.351096478145855</v>
      </c>
      <c r="N19" s="45">
        <v>-2.0160491046783333</v>
      </c>
      <c r="O19" s="45">
        <v>-0.295773083272865</v>
      </c>
      <c r="P19" s="45">
        <v>-0.76557070890553114</v>
      </c>
      <c r="Q19" s="45">
        <v>0</v>
      </c>
      <c r="R19" s="45">
        <v>0</v>
      </c>
      <c r="S19" s="45">
        <v>-1.007694110943036E-3</v>
      </c>
      <c r="T19" s="45">
        <v>-2.5645182800194278E-3</v>
      </c>
      <c r="U19" s="45">
        <v>-25.34157735208171</v>
      </c>
      <c r="V19" s="45">
        <v>-28.97536151010242</v>
      </c>
    </row>
    <row r="20" spans="2:22" ht="18" customHeight="1">
      <c r="B20" s="46" t="s">
        <v>187</v>
      </c>
      <c r="C20" s="47">
        <v>-73.687363379999908</v>
      </c>
      <c r="D20" s="47">
        <v>-334.68693009999993</v>
      </c>
      <c r="E20" s="47">
        <v>70.755175596550515</v>
      </c>
      <c r="F20" s="47">
        <v>-6.0020227556920949</v>
      </c>
      <c r="G20" s="47">
        <v>0.5366192139271182</v>
      </c>
      <c r="H20" s="47">
        <v>0.21539211947909531</v>
      </c>
      <c r="I20" s="47">
        <v>37.740600054290809</v>
      </c>
      <c r="J20" s="47">
        <v>-53.113333597147097</v>
      </c>
      <c r="K20" s="47">
        <v>-57.033532533448152</v>
      </c>
      <c r="L20" s="47">
        <v>-64.504572964490649</v>
      </c>
      <c r="M20" s="47">
        <v>-16.172513882240281</v>
      </c>
      <c r="N20" s="47">
        <v>-43.792388785909182</v>
      </c>
      <c r="O20" s="47">
        <v>-39.857756983148363</v>
      </c>
      <c r="P20" s="47">
        <v>-23.788688430909719</v>
      </c>
      <c r="Q20" s="47">
        <v>0</v>
      </c>
      <c r="R20" s="47">
        <v>0</v>
      </c>
      <c r="S20" s="47">
        <v>-1.0130607285574911E-2</v>
      </c>
      <c r="T20" s="47">
        <v>-0.1302078811087608</v>
      </c>
      <c r="U20" s="47">
        <v>-77.728902521353831</v>
      </c>
      <c r="V20" s="47">
        <v>-525.80275239577782</v>
      </c>
    </row>
    <row r="21" spans="2:22" ht="18" customHeight="1">
      <c r="B21" s="54" t="s">
        <v>191</v>
      </c>
      <c r="C21" s="55">
        <v>254.91006779059003</v>
      </c>
      <c r="D21" s="55">
        <v>562.20840703259</v>
      </c>
      <c r="E21" s="55">
        <v>27.089161124732406</v>
      </c>
      <c r="F21" s="55">
        <v>26.548756365317491</v>
      </c>
      <c r="G21" s="55">
        <v>0.29419091543267617</v>
      </c>
      <c r="H21" s="55">
        <v>0.43370882888384182</v>
      </c>
      <c r="I21" s="55">
        <v>-27.334060248499021</v>
      </c>
      <c r="J21" s="55">
        <v>65.30563133592949</v>
      </c>
      <c r="K21" s="55">
        <v>57.408729173569007</v>
      </c>
      <c r="L21" s="55">
        <v>55.613985966339733</v>
      </c>
      <c r="M21" s="55">
        <v>28.43921664018043</v>
      </c>
      <c r="N21" s="55">
        <v>30.170565069003832</v>
      </c>
      <c r="O21" s="55">
        <v>33.091592977816148</v>
      </c>
      <c r="P21" s="55">
        <v>33.535711245669191</v>
      </c>
      <c r="Q21" s="55">
        <v>0</v>
      </c>
      <c r="R21" s="55">
        <v>0</v>
      </c>
      <c r="S21" s="55">
        <v>-4.1618021540898553E-2</v>
      </c>
      <c r="T21" s="55">
        <v>0.1037126682420494</v>
      </c>
      <c r="U21" s="55">
        <v>373.85728035228078</v>
      </c>
      <c r="V21" s="55">
        <v>773.9204785119756</v>
      </c>
    </row>
    <row r="22" spans="2:22" ht="18" customHeight="1">
      <c r="B22" s="50" t="s">
        <v>192</v>
      </c>
      <c r="C22" s="51">
        <v>181.22270441059013</v>
      </c>
      <c r="D22" s="51">
        <v>227.52147693259008</v>
      </c>
      <c r="E22" s="51">
        <v>97.844336721282929</v>
      </c>
      <c r="F22" s="51">
        <v>20.546733609625395</v>
      </c>
      <c r="G22" s="51">
        <v>0.83081012935979437</v>
      </c>
      <c r="H22" s="51">
        <v>0.64910094836293708</v>
      </c>
      <c r="I22" s="51">
        <v>10.406539805791788</v>
      </c>
      <c r="J22" s="51">
        <v>12.192297738782393</v>
      </c>
      <c r="K22" s="51">
        <v>0.37519664012085485</v>
      </c>
      <c r="L22" s="51">
        <v>-8.8905869981509156</v>
      </c>
      <c r="M22" s="51">
        <v>12.266702757940148</v>
      </c>
      <c r="N22" s="51">
        <v>-13.62182371690535</v>
      </c>
      <c r="O22" s="51">
        <v>-6.7661640053322145</v>
      </c>
      <c r="P22" s="51">
        <v>9.7470228147594717</v>
      </c>
      <c r="Q22" s="51">
        <v>0</v>
      </c>
      <c r="R22" s="51">
        <v>0</v>
      </c>
      <c r="S22" s="51">
        <v>-5.1748628826445042E-2</v>
      </c>
      <c r="T22" s="51">
        <v>-2.6495212866711401E-2</v>
      </c>
      <c r="U22" s="51">
        <v>296.12837783092698</v>
      </c>
      <c r="V22" s="51">
        <v>248.11772611619779</v>
      </c>
    </row>
    <row r="23" spans="2:22" ht="18" customHeight="1">
      <c r="B23" s="50" t="s">
        <v>193</v>
      </c>
      <c r="C23" s="51">
        <v>26.099771819999994</v>
      </c>
      <c r="D23" s="51">
        <v>37.824872220000046</v>
      </c>
      <c r="E23" s="51">
        <v>2.4683862880932503</v>
      </c>
      <c r="F23" s="51">
        <v>12.534441891162951</v>
      </c>
      <c r="G23" s="51">
        <v>-1.7729145528148933</v>
      </c>
      <c r="H23" s="51">
        <v>-1.8601529912284887</v>
      </c>
      <c r="I23" s="51">
        <v>-0.28591016423088561</v>
      </c>
      <c r="J23" s="51">
        <v>-0.13904531022854053</v>
      </c>
      <c r="K23" s="51">
        <v>1.3711769082</v>
      </c>
      <c r="L23" s="51">
        <v>2.4237376587599884</v>
      </c>
      <c r="M23" s="51">
        <v>-2.7756508576428769</v>
      </c>
      <c r="N23" s="51">
        <v>1.6761589064828877</v>
      </c>
      <c r="O23" s="51">
        <v>0</v>
      </c>
      <c r="P23" s="51">
        <v>0</v>
      </c>
      <c r="Q23" s="51">
        <v>-16.388728545196138</v>
      </c>
      <c r="R23" s="51">
        <v>-6.8519614376848983</v>
      </c>
      <c r="S23" s="51">
        <v>-173.22292310399359</v>
      </c>
      <c r="T23" s="51">
        <v>-101.25559550758658</v>
      </c>
      <c r="U23" s="51">
        <v>-164.50679220758514</v>
      </c>
      <c r="V23" s="51">
        <v>-55.647544570322637</v>
      </c>
    </row>
    <row r="24" spans="2:22" ht="18" customHeight="1">
      <c r="B24" s="52" t="s">
        <v>194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-6.33375830633</v>
      </c>
      <c r="L24" s="53">
        <v>-8.1279182769990896</v>
      </c>
      <c r="M24" s="53">
        <v>0</v>
      </c>
      <c r="N24" s="53">
        <v>0</v>
      </c>
      <c r="O24" s="53">
        <v>0</v>
      </c>
      <c r="P24" s="53">
        <v>0</v>
      </c>
      <c r="Q24" s="53">
        <v>-0.42169678794641696</v>
      </c>
      <c r="R24" s="53">
        <v>-0.51096618999999999</v>
      </c>
      <c r="S24" s="53">
        <v>-4.6593562386502825</v>
      </c>
      <c r="T24" s="53">
        <v>-0.44418460152134048</v>
      </c>
      <c r="U24" s="53">
        <v>-11.4148113329267</v>
      </c>
      <c r="V24" s="53">
        <v>-9.0830690685204303</v>
      </c>
    </row>
    <row r="25" spans="2:22" ht="18" customHeight="1">
      <c r="B25" s="46" t="s">
        <v>195</v>
      </c>
      <c r="C25" s="47">
        <v>497.04468298761947</v>
      </c>
      <c r="D25" s="47">
        <v>490.96983965399443</v>
      </c>
      <c r="E25" s="47">
        <v>278.417420822189</v>
      </c>
      <c r="F25" s="47">
        <v>190.19702006299366</v>
      </c>
      <c r="G25" s="47">
        <v>80.537371570915909</v>
      </c>
      <c r="H25" s="47">
        <v>101.4831289929874</v>
      </c>
      <c r="I25" s="47">
        <v>52.245311962748751</v>
      </c>
      <c r="J25" s="47">
        <v>33.669372176152699</v>
      </c>
      <c r="K25" s="47">
        <v>65.10747514668239</v>
      </c>
      <c r="L25" s="47">
        <v>59.790099624952028</v>
      </c>
      <c r="M25" s="47">
        <v>87.95516278753766</v>
      </c>
      <c r="N25" s="47">
        <v>32.200774604468762</v>
      </c>
      <c r="O25" s="47">
        <v>-25.317628129938406</v>
      </c>
      <c r="P25" s="47">
        <v>125.40168013907156</v>
      </c>
      <c r="Q25" s="47">
        <v>-9.9400262874476866</v>
      </c>
      <c r="R25" s="47">
        <v>-14.116537997684889</v>
      </c>
      <c r="S25" s="47">
        <v>-165.42380898362765</v>
      </c>
      <c r="T25" s="47">
        <v>-115.87799013478799</v>
      </c>
      <c r="U25" s="47">
        <v>860.62596187667941</v>
      </c>
      <c r="V25" s="47">
        <v>903.71738712215051</v>
      </c>
    </row>
    <row r="26" spans="2:22" ht="18" customHeight="1">
      <c r="B26" s="44" t="s">
        <v>196</v>
      </c>
      <c r="C26" s="45">
        <v>-107.99224273999999</v>
      </c>
      <c r="D26" s="45">
        <v>-106.41998008500001</v>
      </c>
      <c r="E26" s="45">
        <v>-73.827649201491695</v>
      </c>
      <c r="F26" s="45">
        <v>-43.484802151236501</v>
      </c>
      <c r="G26" s="45">
        <v>-14.611746375715899</v>
      </c>
      <c r="H26" s="45">
        <v>-24.944438568918798</v>
      </c>
      <c r="I26" s="45">
        <v>-13.592408102502999</v>
      </c>
      <c r="J26" s="45">
        <v>-8.7565340199027801</v>
      </c>
      <c r="K26" s="45">
        <v>-18.684169422531301</v>
      </c>
      <c r="L26" s="45">
        <v>-13.9040085382087</v>
      </c>
      <c r="M26" s="45">
        <v>-22.421550703366101</v>
      </c>
      <c r="N26" s="45">
        <v>-7.3591504508674497</v>
      </c>
      <c r="O26" s="45">
        <v>5.3313138164997396</v>
      </c>
      <c r="P26" s="45">
        <v>-30.0122867625882</v>
      </c>
      <c r="Q26" s="45">
        <v>-6.2966614953410103</v>
      </c>
      <c r="R26" s="45">
        <v>13.592699290000001</v>
      </c>
      <c r="S26" s="45">
        <v>42.046808126760276</v>
      </c>
      <c r="T26" s="45">
        <v>18.548295032896437</v>
      </c>
      <c r="U26" s="45">
        <v>-210.04830609768899</v>
      </c>
      <c r="V26" s="45">
        <v>-202.74020625382599</v>
      </c>
    </row>
    <row r="27" spans="2:22" ht="18" customHeight="1">
      <c r="B27" s="44" t="s">
        <v>197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-55.314133584201507</v>
      </c>
      <c r="D28" s="49">
        <v>-54.694718100134899</v>
      </c>
      <c r="E28" s="49">
        <v>-123.481419909837</v>
      </c>
      <c r="F28" s="49">
        <v>-96.6324137418693</v>
      </c>
      <c r="G28" s="49">
        <v>0</v>
      </c>
      <c r="H28" s="49">
        <v>0</v>
      </c>
      <c r="I28" s="49">
        <v>-7.2704863261081902</v>
      </c>
      <c r="J28" s="49">
        <v>-10.0244439325967</v>
      </c>
      <c r="K28" s="49">
        <v>-3.34125600525857</v>
      </c>
      <c r="L28" s="49">
        <v>-2.41490678804597</v>
      </c>
      <c r="M28" s="49">
        <v>-10.8441537147079</v>
      </c>
      <c r="N28" s="49">
        <v>-4.6180758089178395</v>
      </c>
      <c r="O28" s="49">
        <v>-1.3140691314476201E-3</v>
      </c>
      <c r="P28" s="49">
        <v>-4.7912763317080297E-3</v>
      </c>
      <c r="Q28" s="49">
        <v>-1.2866478400065799</v>
      </c>
      <c r="R28" s="49">
        <v>-1.2687618718331501</v>
      </c>
      <c r="S28" s="49">
        <v>1.3971532834742102</v>
      </c>
      <c r="T28" s="49">
        <v>-6.919667685519431</v>
      </c>
      <c r="U28" s="49">
        <v>-200.14225816577698</v>
      </c>
      <c r="V28" s="49">
        <v>-176.57777920524904</v>
      </c>
    </row>
    <row r="29" spans="2:22" ht="18" customHeight="1">
      <c r="B29" s="50" t="s">
        <v>205</v>
      </c>
      <c r="C29" s="51">
        <v>333.73830666341797</v>
      </c>
      <c r="D29" s="51">
        <v>329.85514146885953</v>
      </c>
      <c r="E29" s="51">
        <v>81.108351710860319</v>
      </c>
      <c r="F29" s="51">
        <v>50.079804169887865</v>
      </c>
      <c r="G29" s="51">
        <v>65.925625195200013</v>
      </c>
      <c r="H29" s="51">
        <v>76.538690424068605</v>
      </c>
      <c r="I29" s="51">
        <v>31.382417534137559</v>
      </c>
      <c r="J29" s="51">
        <v>14.888394223653219</v>
      </c>
      <c r="K29" s="51">
        <v>43.08204971889252</v>
      </c>
      <c r="L29" s="51">
        <v>43.471184298697359</v>
      </c>
      <c r="M29" s="51">
        <v>54.689458369463651</v>
      </c>
      <c r="N29" s="51">
        <v>20.223548344683472</v>
      </c>
      <c r="O29" s="51">
        <v>-19.987628382570112</v>
      </c>
      <c r="P29" s="51">
        <v>95.384602100151653</v>
      </c>
      <c r="Q29" s="51">
        <v>-17.523335622795276</v>
      </c>
      <c r="R29" s="51">
        <v>-1.7926005795180382</v>
      </c>
      <c r="S29" s="51">
        <v>-121.97984757339316</v>
      </c>
      <c r="T29" s="51">
        <v>-104.24936278741099</v>
      </c>
      <c r="U29" s="51">
        <v>450.43539761321347</v>
      </c>
      <c r="V29" s="51">
        <v>524.39940166307542</v>
      </c>
    </row>
    <row r="30" spans="2:22" ht="18" customHeight="1">
      <c r="B30" s="56" t="s">
        <v>6</v>
      </c>
      <c r="C30" s="57">
        <v>0.69748924429309134</v>
      </c>
      <c r="D30" s="57">
        <v>0.71926635593368071</v>
      </c>
      <c r="E30" s="57">
        <v>0.50946142083817869</v>
      </c>
      <c r="F30" s="57">
        <v>0.51799084223285752</v>
      </c>
      <c r="G30" s="57">
        <v>0.65398053184396654</v>
      </c>
      <c r="H30" s="57">
        <v>0.66882242892374155</v>
      </c>
      <c r="I30" s="57">
        <v>0.72867335250751941</v>
      </c>
      <c r="J30" s="57">
        <v>0.7359128155037532</v>
      </c>
      <c r="K30" s="57">
        <v>0.55202013570364072</v>
      </c>
      <c r="L30" s="57">
        <v>0.58977973463543731</v>
      </c>
      <c r="M30" s="57">
        <v>0.63291335967054752</v>
      </c>
      <c r="N30" s="57">
        <v>0.74349805004772351</v>
      </c>
      <c r="O30" s="57">
        <v>0.72521753915213472</v>
      </c>
      <c r="P30" s="57">
        <v>0.69520464766887768</v>
      </c>
      <c r="Q30" s="57">
        <v>0.54691163350509486</v>
      </c>
      <c r="R30" s="57">
        <v>0.535639457407876</v>
      </c>
      <c r="S30" s="57"/>
      <c r="T30" s="57"/>
      <c r="U30" s="57">
        <v>0.66341521172223006</v>
      </c>
      <c r="V30" s="57">
        <v>0.67828247500023708</v>
      </c>
    </row>
    <row r="31" spans="2:22" ht="18" customHeight="1">
      <c r="B31" s="56" t="s">
        <v>5</v>
      </c>
      <c r="C31" s="58">
        <v>0.22732080910002508</v>
      </c>
      <c r="D31" s="58">
        <v>0.24228598212312966</v>
      </c>
      <c r="E31" s="58">
        <v>0.35855286685869853</v>
      </c>
      <c r="F31" s="58">
        <v>0.35543385119708193</v>
      </c>
      <c r="G31" s="58">
        <v>0.32304211754980544</v>
      </c>
      <c r="H31" s="58">
        <v>0.30881972311177802</v>
      </c>
      <c r="I31" s="58">
        <v>0.25985443206162168</v>
      </c>
      <c r="J31" s="58">
        <v>0.30048419254110159</v>
      </c>
      <c r="K31" s="58">
        <v>0.37782040707233516</v>
      </c>
      <c r="L31" s="58">
        <v>0.34173080781346898</v>
      </c>
      <c r="M31" s="58">
        <v>0.27000094386469542</v>
      </c>
      <c r="N31" s="58">
        <v>0.22759399787821663</v>
      </c>
      <c r="O31" s="58">
        <v>0.30296119397770332</v>
      </c>
      <c r="P31" s="58">
        <v>0.28940770765675183</v>
      </c>
      <c r="Q31" s="58">
        <v>0.43896623028815707</v>
      </c>
      <c r="R31" s="58">
        <v>0.49711272345147772</v>
      </c>
      <c r="S31" s="58"/>
      <c r="T31" s="58"/>
      <c r="U31" s="58">
        <v>0.28902284304604248</v>
      </c>
      <c r="V31" s="58">
        <v>0.28694001572695838</v>
      </c>
    </row>
    <row r="32" spans="2:22" ht="18" customHeight="1">
      <c r="B32" s="59" t="s">
        <v>4</v>
      </c>
      <c r="C32" s="60">
        <v>0.92481005339311639</v>
      </c>
      <c r="D32" s="60">
        <v>0.9615523380568104</v>
      </c>
      <c r="E32" s="60">
        <v>0.86801428769687727</v>
      </c>
      <c r="F32" s="60">
        <v>0.87342469342993945</v>
      </c>
      <c r="G32" s="60">
        <v>0.97702264939377192</v>
      </c>
      <c r="H32" s="60">
        <v>0.97764215203551963</v>
      </c>
      <c r="I32" s="60">
        <v>0.98852778456914114</v>
      </c>
      <c r="J32" s="60">
        <v>1.0363970080448548</v>
      </c>
      <c r="K32" s="60">
        <v>0.92984054277597594</v>
      </c>
      <c r="L32" s="60">
        <v>0.9315105424489063</v>
      </c>
      <c r="M32" s="60">
        <v>0.90291430353524293</v>
      </c>
      <c r="N32" s="60">
        <v>0.97109204792594017</v>
      </c>
      <c r="O32" s="60">
        <v>1.028178733129838</v>
      </c>
      <c r="P32" s="60">
        <v>0.98461235532562952</v>
      </c>
      <c r="Q32" s="60">
        <v>0.98587786379325193</v>
      </c>
      <c r="R32" s="60">
        <v>1.0327521808593536</v>
      </c>
      <c r="S32" s="60"/>
      <c r="T32" s="60"/>
      <c r="U32" s="60">
        <v>0.95243805476827248</v>
      </c>
      <c r="V32" s="60">
        <v>0.96522249072719546</v>
      </c>
    </row>
    <row r="33" spans="2:22" ht="18" customHeight="1"/>
    <row r="34" spans="2:22" ht="27.75" customHeight="1">
      <c r="C34" s="222" t="s">
        <v>0</v>
      </c>
      <c r="D34" s="223"/>
      <c r="E34" s="222" t="s">
        <v>8</v>
      </c>
      <c r="F34" s="223"/>
      <c r="G34" s="222" t="s">
        <v>7</v>
      </c>
      <c r="H34" s="223"/>
      <c r="I34" s="222" t="s">
        <v>153</v>
      </c>
      <c r="J34" s="223"/>
      <c r="K34" s="222" t="s">
        <v>10</v>
      </c>
      <c r="L34" s="223"/>
      <c r="M34" s="222" t="s">
        <v>9</v>
      </c>
      <c r="N34" s="223"/>
      <c r="O34" s="222" t="s">
        <v>206</v>
      </c>
      <c r="P34" s="223"/>
      <c r="Q34" s="222" t="s">
        <v>1</v>
      </c>
      <c r="R34" s="223"/>
      <c r="S34" s="222" t="s">
        <v>180</v>
      </c>
      <c r="T34" s="223"/>
      <c r="U34" s="222" t="s">
        <v>181</v>
      </c>
      <c r="V34" s="223"/>
    </row>
    <row r="35" spans="2:22" ht="36" customHeight="1">
      <c r="C35" s="63" t="s">
        <v>219</v>
      </c>
      <c r="D35" s="63" t="s">
        <v>233</v>
      </c>
      <c r="E35" s="63" t="s">
        <v>219</v>
      </c>
      <c r="F35" s="63" t="s">
        <v>233</v>
      </c>
      <c r="G35" s="63" t="s">
        <v>219</v>
      </c>
      <c r="H35" s="63" t="s">
        <v>233</v>
      </c>
      <c r="I35" s="63" t="s">
        <v>219</v>
      </c>
      <c r="J35" s="63" t="s">
        <v>233</v>
      </c>
      <c r="K35" s="63" t="s">
        <v>219</v>
      </c>
      <c r="L35" s="63" t="s">
        <v>233</v>
      </c>
      <c r="M35" s="63" t="s">
        <v>219</v>
      </c>
      <c r="N35" s="63" t="s">
        <v>233</v>
      </c>
      <c r="O35" s="63" t="s">
        <v>219</v>
      </c>
      <c r="P35" s="63" t="s">
        <v>233</v>
      </c>
      <c r="Q35" s="63" t="s">
        <v>219</v>
      </c>
      <c r="R35" s="63" t="s">
        <v>233</v>
      </c>
      <c r="S35" s="63" t="s">
        <v>219</v>
      </c>
      <c r="T35" s="63" t="s">
        <v>233</v>
      </c>
      <c r="U35" s="63" t="s">
        <v>219</v>
      </c>
      <c r="V35" s="63" t="s">
        <v>233</v>
      </c>
    </row>
    <row r="36" spans="2:22" ht="20.100000000000001" customHeight="1">
      <c r="B36" s="44" t="s">
        <v>198</v>
      </c>
      <c r="C36" s="45">
        <v>25937.813735833999</v>
      </c>
      <c r="D36" s="45">
        <v>25558.294234280896</v>
      </c>
      <c r="E36" s="45">
        <v>2623.1460375009365</v>
      </c>
      <c r="F36" s="45">
        <v>2536.2050899485748</v>
      </c>
      <c r="G36" s="45">
        <v>2388.6096433446401</v>
      </c>
      <c r="H36" s="45">
        <v>2475.6340162825254</v>
      </c>
      <c r="I36" s="45">
        <v>4244.1609612244456</v>
      </c>
      <c r="J36" s="45">
        <v>4117.4366659160451</v>
      </c>
      <c r="K36" s="45">
        <v>1995.6166875506613</v>
      </c>
      <c r="L36" s="45">
        <v>1949.5455847051778</v>
      </c>
      <c r="M36" s="45">
        <v>1530.9611577391997</v>
      </c>
      <c r="N36" s="45">
        <v>1587.4383164757551</v>
      </c>
      <c r="O36" s="45">
        <v>5303.1231492041443</v>
      </c>
      <c r="P36" s="45">
        <v>5698.3095897200656</v>
      </c>
      <c r="Q36" s="45">
        <v>341.94163833942736</v>
      </c>
      <c r="R36" s="45">
        <v>316.00780493432228</v>
      </c>
      <c r="S36" s="45">
        <v>527.79210089900334</v>
      </c>
      <c r="T36" s="45">
        <v>1139.1292273989861</v>
      </c>
      <c r="U36" s="45">
        <v>44893.165111636459</v>
      </c>
      <c r="V36" s="45">
        <v>45378.000529662349</v>
      </c>
    </row>
    <row r="37" spans="2:22" ht="20.100000000000001" customHeight="1">
      <c r="B37" s="44" t="s">
        <v>199</v>
      </c>
      <c r="C37" s="45">
        <v>22757.23348762</v>
      </c>
      <c r="D37" s="45">
        <v>22626.77746773</v>
      </c>
      <c r="E37" s="45">
        <v>3416.5097897358396</v>
      </c>
      <c r="F37" s="45">
        <v>3998.4452211660127</v>
      </c>
      <c r="G37" s="45">
        <v>2452.4329619206001</v>
      </c>
      <c r="H37" s="45">
        <v>2560.3528911314202</v>
      </c>
      <c r="I37" s="45">
        <v>4268.0522615673599</v>
      </c>
      <c r="J37" s="45">
        <v>4094.1844503061197</v>
      </c>
      <c r="K37" s="45">
        <v>3304.9739225829953</v>
      </c>
      <c r="L37" s="45">
        <v>3248.5883382202228</v>
      </c>
      <c r="M37" s="45">
        <v>1521.5997028624943</v>
      </c>
      <c r="N37" s="45">
        <v>2011.679326121669</v>
      </c>
      <c r="O37" s="45">
        <v>6396.7414452067796</v>
      </c>
      <c r="P37" s="45">
        <v>7084.2080595121697</v>
      </c>
      <c r="Q37" s="45">
        <v>591.51724374520302</v>
      </c>
      <c r="R37" s="45">
        <v>566.73786233788201</v>
      </c>
      <c r="S37" s="45">
        <v>-3016.5071112652913</v>
      </c>
      <c r="T37" s="45">
        <v>-3319.0627813823994</v>
      </c>
      <c r="U37" s="45">
        <v>41692.55370397598</v>
      </c>
      <c r="V37" s="45">
        <v>42871.910835143099</v>
      </c>
    </row>
    <row r="38" spans="2:22" ht="20.100000000000001" customHeight="1">
      <c r="B38" s="44" t="s">
        <v>200</v>
      </c>
      <c r="C38" s="45">
        <v>4367.8691000844046</v>
      </c>
      <c r="D38" s="45">
        <v>4333.5032570299863</v>
      </c>
      <c r="E38" s="45">
        <v>782.7190770652569</v>
      </c>
      <c r="F38" s="45">
        <v>711.36835905012185</v>
      </c>
      <c r="G38" s="45">
        <v>1343.3676287929513</v>
      </c>
      <c r="H38" s="45">
        <v>1413.3908781503089</v>
      </c>
      <c r="I38" s="45">
        <v>713.71453223974402</v>
      </c>
      <c r="J38" s="45">
        <v>725.32873762446991</v>
      </c>
      <c r="K38" s="45">
        <v>578.50255452943316</v>
      </c>
      <c r="L38" s="45">
        <v>531.92175686540338</v>
      </c>
      <c r="M38" s="45">
        <v>445.61651639345791</v>
      </c>
      <c r="N38" s="45">
        <v>474.57923022882051</v>
      </c>
      <c r="O38" s="45">
        <v>1770.8922495793854</v>
      </c>
      <c r="P38" s="45">
        <v>1799.7423299932061</v>
      </c>
      <c r="Q38" s="45">
        <v>120.83998652808754</v>
      </c>
      <c r="R38" s="45">
        <v>116.02298995767778</v>
      </c>
      <c r="S38" s="45">
        <v>-1587.5140873237908</v>
      </c>
      <c r="T38" s="45">
        <v>-1656.2733759455757</v>
      </c>
      <c r="U38" s="45">
        <v>8536.00755788893</v>
      </c>
      <c r="V38" s="45">
        <v>8449.5841629544193</v>
      </c>
    </row>
    <row r="39" spans="2:22" ht="20.100000000000001" customHeight="1">
      <c r="B39" s="61" t="s">
        <v>201</v>
      </c>
      <c r="C39" s="62">
        <v>0.10598603601372567</v>
      </c>
      <c r="D39" s="62">
        <v>0.10443264348485987</v>
      </c>
      <c r="E39" s="62">
        <v>0.11310777225540726</v>
      </c>
      <c r="F39" s="62">
        <v>9.6930620340371726E-2</v>
      </c>
      <c r="G39" s="62">
        <v>5.640466333745725E-2</v>
      </c>
      <c r="H39" s="62">
        <v>6.2020452961517723E-2</v>
      </c>
      <c r="I39" s="62">
        <v>4.3702246623061103E-2</v>
      </c>
      <c r="J39" s="62">
        <v>2.0655223249847279E-2</v>
      </c>
      <c r="K39" s="62">
        <v>0.10293593255422197</v>
      </c>
      <c r="L39" s="62">
        <v>0.1081043021915703</v>
      </c>
      <c r="M39" s="62">
        <v>0.15768464144158995</v>
      </c>
      <c r="N39" s="62">
        <v>7.6384338277596525E-2</v>
      </c>
      <c r="O39" s="62">
        <v>9.4826953592322891E-3</v>
      </c>
      <c r="P39" s="62">
        <v>7.5528900416858752E-2</v>
      </c>
      <c r="Q39" s="62">
        <v>-0.14738705892375503</v>
      </c>
      <c r="R39" s="62">
        <v>-4.0414839685358618E-2</v>
      </c>
      <c r="S39" s="62"/>
      <c r="T39" s="62"/>
      <c r="U39" s="62">
        <v>6.0554651029667082E-2</v>
      </c>
      <c r="V39" s="62">
        <v>7.1227827598766766E-2</v>
      </c>
    </row>
    <row r="40" spans="2:22" ht="20.100000000000001" customHeight="1">
      <c r="B40" s="56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</row>
    <row r="41" spans="2:22" ht="15" customHeight="1">
      <c r="B41" s="209" t="s">
        <v>229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2:22" ht="15" customHeight="1">
      <c r="B42" s="27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idden="1"/>
    <row r="65" hidden="1"/>
    <row r="66" hidden="1"/>
    <row r="67" hidden="1"/>
    <row r="68" hidden="1"/>
    <row r="69" hidden="1"/>
  </sheetData>
  <mergeCells count="20"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O4:P4"/>
    <mergeCell ref="Q4:R4"/>
    <mergeCell ref="S4:T4"/>
    <mergeCell ref="U4:V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69E5-2411-4510-80EA-EE87B59F405E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Quarterly- "&amp;$D$5)</f>
        <v>Consolidated Profit &amp; Loss by Business Unit Quarterly- 3Q
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22" t="s">
        <v>0</v>
      </c>
      <c r="D4" s="223"/>
      <c r="E4" s="222" t="s">
        <v>8</v>
      </c>
      <c r="F4" s="223"/>
      <c r="G4" s="222" t="s">
        <v>7</v>
      </c>
      <c r="H4" s="223"/>
      <c r="I4" s="222" t="s">
        <v>153</v>
      </c>
      <c r="J4" s="223"/>
      <c r="K4" s="222" t="s">
        <v>10</v>
      </c>
      <c r="L4" s="223"/>
      <c r="M4" s="222" t="s">
        <v>9</v>
      </c>
      <c r="N4" s="223"/>
      <c r="O4" s="222" t="s">
        <v>206</v>
      </c>
      <c r="P4" s="223"/>
      <c r="Q4" s="222" t="s">
        <v>1</v>
      </c>
      <c r="R4" s="223"/>
      <c r="S4" s="222" t="s">
        <v>180</v>
      </c>
      <c r="T4" s="223"/>
      <c r="U4" s="222" t="s">
        <v>181</v>
      </c>
      <c r="V4" s="223"/>
    </row>
    <row r="5" spans="2:23" s="86" customFormat="1" ht="36" customHeight="1">
      <c r="B5" s="41"/>
      <c r="C5" s="63" t="s">
        <v>235</v>
      </c>
      <c r="D5" s="63" t="s">
        <v>236</v>
      </c>
      <c r="E5" s="63" t="s">
        <v>235</v>
      </c>
      <c r="F5" s="63" t="s">
        <v>236</v>
      </c>
      <c r="G5" s="63" t="s">
        <v>235</v>
      </c>
      <c r="H5" s="63" t="s">
        <v>236</v>
      </c>
      <c r="I5" s="63" t="s">
        <v>235</v>
      </c>
      <c r="J5" s="63" t="s">
        <v>236</v>
      </c>
      <c r="K5" s="63" t="s">
        <v>235</v>
      </c>
      <c r="L5" s="63" t="s">
        <v>236</v>
      </c>
      <c r="M5" s="63" t="s">
        <v>235</v>
      </c>
      <c r="N5" s="63" t="s">
        <v>236</v>
      </c>
      <c r="O5" s="63" t="s">
        <v>235</v>
      </c>
      <c r="P5" s="63" t="s">
        <v>236</v>
      </c>
      <c r="Q5" s="63" t="s">
        <v>235</v>
      </c>
      <c r="R5" s="63" t="s">
        <v>236</v>
      </c>
      <c r="S5" s="63" t="s">
        <v>235</v>
      </c>
      <c r="T5" s="63" t="s">
        <v>236</v>
      </c>
      <c r="U5" s="63" t="s">
        <v>235</v>
      </c>
      <c r="V5" s="63" t="s">
        <v>236</v>
      </c>
    </row>
    <row r="6" spans="2:23" ht="18" customHeight="1">
      <c r="B6" s="42" t="s">
        <v>182</v>
      </c>
      <c r="C6" s="43">
        <v>1054.5361481899999</v>
      </c>
      <c r="D6" s="43">
        <v>1064.4742383100006</v>
      </c>
      <c r="E6" s="43">
        <v>468.72796765307987</v>
      </c>
      <c r="F6" s="43">
        <v>626.38854956942032</v>
      </c>
      <c r="G6" s="43">
        <v>527.44710724101992</v>
      </c>
      <c r="H6" s="43">
        <v>517.04050180342983</v>
      </c>
      <c r="I6" s="43">
        <v>275.87234933235504</v>
      </c>
      <c r="J6" s="43">
        <v>224.65489158014793</v>
      </c>
      <c r="K6" s="43">
        <v>308.73378994520203</v>
      </c>
      <c r="L6" s="43">
        <v>334.17218005755205</v>
      </c>
      <c r="M6" s="43">
        <v>225.87780637358219</v>
      </c>
      <c r="N6" s="43">
        <v>280.60963571986986</v>
      </c>
      <c r="O6" s="43">
        <v>1209.1411370560199</v>
      </c>
      <c r="P6" s="43">
        <v>1395.1873017393395</v>
      </c>
      <c r="Q6" s="43">
        <v>156.00213917538804</v>
      </c>
      <c r="R6" s="43">
        <v>155.91164026999996</v>
      </c>
      <c r="S6" s="43">
        <v>-549.82781123307723</v>
      </c>
      <c r="T6" s="43">
        <v>-654.36645410356073</v>
      </c>
      <c r="U6" s="43">
        <v>3676.510633733571</v>
      </c>
      <c r="V6" s="43">
        <v>3944.0724849461967</v>
      </c>
    </row>
    <row r="7" spans="2:23" ht="18" customHeight="1">
      <c r="B7" s="44" t="s">
        <v>183</v>
      </c>
      <c r="C7" s="45">
        <v>1138.43834191</v>
      </c>
      <c r="D7" s="45">
        <v>1157.6301776999999</v>
      </c>
      <c r="E7" s="45">
        <v>298.96996670334795</v>
      </c>
      <c r="F7" s="45">
        <v>354.27309550183895</v>
      </c>
      <c r="G7" s="45">
        <v>389.27336581458189</v>
      </c>
      <c r="H7" s="45">
        <v>373.22437575787308</v>
      </c>
      <c r="I7" s="45">
        <v>198.813925132718</v>
      </c>
      <c r="J7" s="45">
        <v>195.06775242021303</v>
      </c>
      <c r="K7" s="45">
        <v>143.25185436725894</v>
      </c>
      <c r="L7" s="45">
        <v>163.08832313356402</v>
      </c>
      <c r="M7" s="45">
        <v>171.32268311646601</v>
      </c>
      <c r="N7" s="45">
        <v>206.68437133821601</v>
      </c>
      <c r="O7" s="45">
        <v>677.92358795095993</v>
      </c>
      <c r="P7" s="45">
        <v>772.25065261745976</v>
      </c>
      <c r="Q7" s="45">
        <v>120.83486433799999</v>
      </c>
      <c r="R7" s="45">
        <v>100.35877331999998</v>
      </c>
      <c r="S7" s="45">
        <v>0.18835408191785064</v>
      </c>
      <c r="T7" s="45">
        <v>1.4462545205038038</v>
      </c>
      <c r="U7" s="45">
        <v>3139.0169434152504</v>
      </c>
      <c r="V7" s="45">
        <v>3324.0237763096702</v>
      </c>
    </row>
    <row r="8" spans="2:23" ht="21.75" customHeight="1">
      <c r="B8" s="44" t="s">
        <v>184</v>
      </c>
      <c r="C8" s="45">
        <v>-772.12211468202963</v>
      </c>
      <c r="D8" s="45">
        <v>-846.30420521595011</v>
      </c>
      <c r="E8" s="45">
        <v>-134.69403306469508</v>
      </c>
      <c r="F8" s="45">
        <v>-190.10022278124404</v>
      </c>
      <c r="G8" s="45">
        <v>-235.46976321236809</v>
      </c>
      <c r="H8" s="45">
        <v>-259.282775759863</v>
      </c>
      <c r="I8" s="45">
        <v>-149.76839216849811</v>
      </c>
      <c r="J8" s="45">
        <v>-151.48642220727453</v>
      </c>
      <c r="K8" s="45">
        <v>-79.459402016706093</v>
      </c>
      <c r="L8" s="45">
        <v>-97.550759997024414</v>
      </c>
      <c r="M8" s="45">
        <v>-116.77086272277583</v>
      </c>
      <c r="N8" s="45">
        <v>-165.31402366620227</v>
      </c>
      <c r="O8" s="45">
        <v>-453.65357641165713</v>
      </c>
      <c r="P8" s="45">
        <v>-600.43522385000506</v>
      </c>
      <c r="Q8" s="45">
        <v>-61.009181331144987</v>
      </c>
      <c r="R8" s="45">
        <v>-59.063314729999973</v>
      </c>
      <c r="S8" s="45">
        <v>-0.61730569044425465</v>
      </c>
      <c r="T8" s="45">
        <v>-1.434220580431516</v>
      </c>
      <c r="U8" s="45">
        <v>-2003.564631300319</v>
      </c>
      <c r="V8" s="45">
        <v>-2370.9711687879953</v>
      </c>
    </row>
    <row r="9" spans="2:23" ht="18" customHeight="1">
      <c r="B9" s="44" t="s">
        <v>185</v>
      </c>
      <c r="C9" s="45">
        <v>-232.53635591494407</v>
      </c>
      <c r="D9" s="45">
        <v>-253.84732941783898</v>
      </c>
      <c r="E9" s="45">
        <v>-110.4096200539</v>
      </c>
      <c r="F9" s="45">
        <v>-127.58057649791701</v>
      </c>
      <c r="G9" s="45">
        <v>-135.31247876666401</v>
      </c>
      <c r="H9" s="45">
        <v>-112.30924044355501</v>
      </c>
      <c r="I9" s="45">
        <v>-52.183532793059982</v>
      </c>
      <c r="J9" s="45">
        <v>-58.314432392172023</v>
      </c>
      <c r="K9" s="45">
        <v>-52.107595683512017</v>
      </c>
      <c r="L9" s="45">
        <v>-56.934828114063009</v>
      </c>
      <c r="M9" s="45">
        <v>-44.612030405085989</v>
      </c>
      <c r="N9" s="45">
        <v>-48.975335150166387</v>
      </c>
      <c r="O9" s="45">
        <v>-192.57686744259695</v>
      </c>
      <c r="P9" s="45">
        <v>-208.16150678831599</v>
      </c>
      <c r="Q9" s="45">
        <v>-49.095059777551</v>
      </c>
      <c r="R9" s="45">
        <v>-47.506567349999912</v>
      </c>
      <c r="S9" s="45">
        <v>1.5991227974835738</v>
      </c>
      <c r="T9" s="45">
        <v>2.8479413578169765</v>
      </c>
      <c r="U9" s="45">
        <v>-867.23441803983019</v>
      </c>
      <c r="V9" s="45">
        <v>-910.78187479620965</v>
      </c>
    </row>
    <row r="10" spans="2:23" ht="18" customHeight="1">
      <c r="B10" s="44" t="s">
        <v>186</v>
      </c>
      <c r="C10" s="45">
        <v>-18.803749979999996</v>
      </c>
      <c r="D10" s="45">
        <v>-10.75071054</v>
      </c>
      <c r="E10" s="45">
        <v>-5.6844517579570791E-2</v>
      </c>
      <c r="F10" s="45">
        <v>9.6320347781762516E-2</v>
      </c>
      <c r="G10" s="45">
        <v>2.3200300371300004</v>
      </c>
      <c r="H10" s="45">
        <v>2.49895525467001</v>
      </c>
      <c r="I10" s="45">
        <v>-2.3678332971244793</v>
      </c>
      <c r="J10" s="45">
        <v>0.49226211424605015</v>
      </c>
      <c r="K10" s="45">
        <v>1.0765821355049994</v>
      </c>
      <c r="L10" s="45">
        <v>-5.8829015170998034E-3</v>
      </c>
      <c r="M10" s="45">
        <v>-2.8628855013241381</v>
      </c>
      <c r="N10" s="45">
        <v>-1.1238682475488686</v>
      </c>
      <c r="O10" s="45">
        <v>-2.8153980536587131E-2</v>
      </c>
      <c r="P10" s="45">
        <v>-2.52145531385327</v>
      </c>
      <c r="Q10" s="45">
        <v>-4.2677793963897006</v>
      </c>
      <c r="R10" s="45">
        <v>-4.323839460000011</v>
      </c>
      <c r="S10" s="45">
        <v>-2.8757213482629496E-2</v>
      </c>
      <c r="T10" s="45">
        <v>-1.4665690335848913E-2</v>
      </c>
      <c r="U10" s="45">
        <v>-25.019391713802101</v>
      </c>
      <c r="V10" s="45">
        <v>-15.652884436557272</v>
      </c>
    </row>
    <row r="11" spans="2:23" s="87" customFormat="1" ht="18" customHeight="1">
      <c r="B11" s="46" t="s">
        <v>187</v>
      </c>
      <c r="C11" s="47">
        <v>114.97612133302627</v>
      </c>
      <c r="D11" s="47">
        <v>46.727932526210793</v>
      </c>
      <c r="E11" s="47">
        <v>53.80946906717331</v>
      </c>
      <c r="F11" s="47">
        <v>36.688616570459658</v>
      </c>
      <c r="G11" s="47">
        <v>20.811153872679789</v>
      </c>
      <c r="H11" s="47">
        <v>4.131314809125076</v>
      </c>
      <c r="I11" s="47">
        <v>-5.5058331259645739</v>
      </c>
      <c r="J11" s="47">
        <v>-14.240840064987477</v>
      </c>
      <c r="K11" s="47">
        <v>12.761438802545833</v>
      </c>
      <c r="L11" s="47">
        <v>8.5968521209594968</v>
      </c>
      <c r="M11" s="47">
        <v>7.0769044872800535</v>
      </c>
      <c r="N11" s="47">
        <v>-8.7288557257015214</v>
      </c>
      <c r="O11" s="47">
        <v>31.664990116169271</v>
      </c>
      <c r="P11" s="47">
        <v>-38.867533334714558</v>
      </c>
      <c r="Q11" s="47">
        <v>6.4628438329143005</v>
      </c>
      <c r="R11" s="47">
        <v>-10.534948219999913</v>
      </c>
      <c r="S11" s="47">
        <v>1.1414139754748707</v>
      </c>
      <c r="T11" s="47">
        <v>2.8453096075534154</v>
      </c>
      <c r="U11" s="47">
        <v>243.19850236129912</v>
      </c>
      <c r="V11" s="47">
        <v>26.617848288907965</v>
      </c>
    </row>
    <row r="12" spans="2:23" ht="18" customHeight="1">
      <c r="B12" s="44" t="s">
        <v>188</v>
      </c>
      <c r="C12" s="45">
        <v>9.1915702609548191</v>
      </c>
      <c r="D12" s="45">
        <v>60.192639297069704</v>
      </c>
      <c r="E12" s="45">
        <v>7.7187144848945692</v>
      </c>
      <c r="F12" s="45">
        <v>9.898988364908579</v>
      </c>
      <c r="G12" s="45">
        <v>-1.9756718050087088</v>
      </c>
      <c r="H12" s="45">
        <v>32.535284336781658</v>
      </c>
      <c r="I12" s="45">
        <v>15.793407503117002</v>
      </c>
      <c r="J12" s="45">
        <v>16.626755817158699</v>
      </c>
      <c r="K12" s="45">
        <v>12.135513025448901</v>
      </c>
      <c r="L12" s="45">
        <v>16.573725468922586</v>
      </c>
      <c r="M12" s="45">
        <v>9.5852662059486988</v>
      </c>
      <c r="N12" s="45">
        <v>11.0200549741055</v>
      </c>
      <c r="O12" s="45">
        <v>19.115824686934243</v>
      </c>
      <c r="P12" s="45">
        <v>50.108074182995011</v>
      </c>
      <c r="Q12" s="45">
        <v>-0.1217394145637587</v>
      </c>
      <c r="R12" s="45">
        <v>-0.47470736999999907</v>
      </c>
      <c r="S12" s="45">
        <v>0.62822708053110388</v>
      </c>
      <c r="T12" s="45">
        <v>2.4577249704297</v>
      </c>
      <c r="U12" s="45">
        <v>72.071112028256863</v>
      </c>
      <c r="V12" s="45">
        <v>198.9385400423715</v>
      </c>
    </row>
    <row r="13" spans="2:23" ht="18" customHeight="1">
      <c r="B13" s="48" t="s">
        <v>189</v>
      </c>
      <c r="C13" s="49">
        <v>-15.73616305</v>
      </c>
      <c r="D13" s="49">
        <v>-14.869350350000001</v>
      </c>
      <c r="E13" s="49">
        <v>0.15464766139999997</v>
      </c>
      <c r="F13" s="49">
        <v>-1.3803162573100001E-2</v>
      </c>
      <c r="G13" s="49">
        <v>-1.7991120023900002</v>
      </c>
      <c r="H13" s="49">
        <v>-0.96220207138000013</v>
      </c>
      <c r="I13" s="49">
        <v>0.42084590012744005</v>
      </c>
      <c r="J13" s="49">
        <v>-0.52353778852852084</v>
      </c>
      <c r="K13" s="49">
        <v>-1.6016795980498999</v>
      </c>
      <c r="L13" s="49">
        <v>-1.1051054493618</v>
      </c>
      <c r="M13" s="49">
        <v>-0.11536245342386703</v>
      </c>
      <c r="N13" s="49">
        <v>9.6307372422508614E-2</v>
      </c>
      <c r="O13" s="49">
        <v>-1.5624418446156394</v>
      </c>
      <c r="P13" s="49">
        <v>0.43497826613130697</v>
      </c>
      <c r="Q13" s="49">
        <v>0</v>
      </c>
      <c r="R13" s="49">
        <v>-3.0400000000000002E-4</v>
      </c>
      <c r="S13" s="49">
        <v>-4.9999999999306155E-3</v>
      </c>
      <c r="T13" s="49">
        <v>-5.4499999998970459E-3</v>
      </c>
      <c r="U13" s="49">
        <v>-20.244265386951898</v>
      </c>
      <c r="V13" s="49">
        <v>-16.948467183289512</v>
      </c>
    </row>
    <row r="14" spans="2:23" ht="18" customHeight="1">
      <c r="B14" s="50" t="s">
        <v>190</v>
      </c>
      <c r="C14" s="51">
        <v>108.4315285439811</v>
      </c>
      <c r="D14" s="51">
        <v>92.051221473280435</v>
      </c>
      <c r="E14" s="51">
        <v>61.682831213467878</v>
      </c>
      <c r="F14" s="51">
        <v>46.573801772795136</v>
      </c>
      <c r="G14" s="51">
        <v>17.036370065281076</v>
      </c>
      <c r="H14" s="51">
        <v>35.704397074526725</v>
      </c>
      <c r="I14" s="51">
        <v>10.708420277279867</v>
      </c>
      <c r="J14" s="51">
        <v>1.8623779636427003</v>
      </c>
      <c r="K14" s="51">
        <v>23.295272229944835</v>
      </c>
      <c r="L14" s="51">
        <v>24.065472140520285</v>
      </c>
      <c r="M14" s="51">
        <v>16.546808239804896</v>
      </c>
      <c r="N14" s="51">
        <v>2.3875066208264855</v>
      </c>
      <c r="O14" s="51">
        <v>49.218372958487883</v>
      </c>
      <c r="P14" s="51">
        <v>11.67551911441177</v>
      </c>
      <c r="Q14" s="51">
        <v>6.3411044183505423</v>
      </c>
      <c r="R14" s="51">
        <v>-11.009959589999912</v>
      </c>
      <c r="S14" s="51">
        <v>1.7646410560060328</v>
      </c>
      <c r="T14" s="51">
        <v>5.2975845779832174</v>
      </c>
      <c r="U14" s="51">
        <v>295.02534900260406</v>
      </c>
      <c r="V14" s="51">
        <v>208.60792114798988</v>
      </c>
    </row>
    <row r="15" spans="2:23" ht="18" customHeight="1">
      <c r="B15" s="52" t="s">
        <v>182</v>
      </c>
      <c r="C15" s="53">
        <v>280.61379191000015</v>
      </c>
      <c r="D15" s="53">
        <v>387.5497435000002</v>
      </c>
      <c r="E15" s="53">
        <v>293.20894173747206</v>
      </c>
      <c r="F15" s="53">
        <v>312.08875126237706</v>
      </c>
      <c r="G15" s="53">
        <v>0.38670001528837994</v>
      </c>
      <c r="H15" s="53">
        <v>0.13839404205222394</v>
      </c>
      <c r="I15" s="53">
        <v>71.485524761448971</v>
      </c>
      <c r="J15" s="53">
        <v>66.313620195875018</v>
      </c>
      <c r="K15" s="53">
        <v>52.549130547817001</v>
      </c>
      <c r="L15" s="53">
        <v>71.389491374930003</v>
      </c>
      <c r="M15" s="53">
        <v>92.764524499205038</v>
      </c>
      <c r="N15" s="53">
        <v>113.52594843838898</v>
      </c>
      <c r="O15" s="53">
        <v>99.687337407861008</v>
      </c>
      <c r="P15" s="53">
        <v>74.237122532538024</v>
      </c>
      <c r="Q15" s="53">
        <v>0</v>
      </c>
      <c r="R15" s="53">
        <v>0</v>
      </c>
      <c r="S15" s="53">
        <v>1.5211241467198988E-2</v>
      </c>
      <c r="T15" s="53">
        <v>1.844150851829908E-2</v>
      </c>
      <c r="U15" s="53">
        <v>890.71116212055995</v>
      </c>
      <c r="V15" s="53">
        <v>1025.2615128546799</v>
      </c>
    </row>
    <row r="16" spans="2:23" ht="18" customHeight="1">
      <c r="B16" s="44" t="s">
        <v>183</v>
      </c>
      <c r="C16" s="45">
        <v>296.60946523000007</v>
      </c>
      <c r="D16" s="45">
        <v>400.45018232000007</v>
      </c>
      <c r="E16" s="45">
        <v>239.07715136358991</v>
      </c>
      <c r="F16" s="45">
        <v>272.00458417473004</v>
      </c>
      <c r="G16" s="45">
        <v>0.91329291832750981</v>
      </c>
      <c r="H16" s="45">
        <v>0.68473374216294003</v>
      </c>
      <c r="I16" s="45">
        <v>70.681114190744978</v>
      </c>
      <c r="J16" s="45">
        <v>66.463036045356972</v>
      </c>
      <c r="K16" s="45">
        <v>41.151973510649086</v>
      </c>
      <c r="L16" s="45">
        <v>58.054650201376006</v>
      </c>
      <c r="M16" s="45">
        <v>95.953732358807969</v>
      </c>
      <c r="N16" s="45">
        <v>102.72728306307502</v>
      </c>
      <c r="O16" s="45">
        <v>100.36012026627003</v>
      </c>
      <c r="P16" s="45">
        <v>59.041477632692988</v>
      </c>
      <c r="Q16" s="45">
        <v>0</v>
      </c>
      <c r="R16" s="45">
        <v>0</v>
      </c>
      <c r="S16" s="45">
        <v>1.0538215410264229E-2</v>
      </c>
      <c r="T16" s="45">
        <v>2.7935364526347262E-2</v>
      </c>
      <c r="U16" s="45">
        <v>844.75738805379979</v>
      </c>
      <c r="V16" s="45">
        <v>959.45388254391992</v>
      </c>
    </row>
    <row r="17" spans="2:22" ht="18" customHeight="1">
      <c r="B17" s="44" t="s">
        <v>184</v>
      </c>
      <c r="C17" s="45">
        <v>-275.09116449999999</v>
      </c>
      <c r="D17" s="45">
        <v>-337.49105021000014</v>
      </c>
      <c r="E17" s="45">
        <v>-112.0319166289417</v>
      </c>
      <c r="F17" s="45">
        <v>-126.69464638152954</v>
      </c>
      <c r="G17" s="45">
        <v>-0.25107123725451408</v>
      </c>
      <c r="H17" s="45">
        <v>-0.35530933490291394</v>
      </c>
      <c r="I17" s="45">
        <v>-93.643544695689798</v>
      </c>
      <c r="J17" s="45">
        <v>-60.589667720633344</v>
      </c>
      <c r="K17" s="45">
        <v>-42.616137005402507</v>
      </c>
      <c r="L17" s="45">
        <v>-56.1021896229893</v>
      </c>
      <c r="M17" s="45">
        <v>-87.156729818060171</v>
      </c>
      <c r="N17" s="45">
        <v>-68.811072269917204</v>
      </c>
      <c r="O17" s="45">
        <v>-71.597167064637347</v>
      </c>
      <c r="P17" s="45">
        <v>-30.500478369500826</v>
      </c>
      <c r="Q17" s="45">
        <v>0</v>
      </c>
      <c r="R17" s="45">
        <v>0</v>
      </c>
      <c r="S17" s="45">
        <v>-1.3751383334465572E-2</v>
      </c>
      <c r="T17" s="45">
        <v>-6.8582864543976024E-2</v>
      </c>
      <c r="U17" s="45">
        <v>-682.40148233332047</v>
      </c>
      <c r="V17" s="45">
        <v>-680.61299677401666</v>
      </c>
    </row>
    <row r="18" spans="2:22" ht="18" customHeight="1">
      <c r="B18" s="44" t="s">
        <v>185</v>
      </c>
      <c r="C18" s="45">
        <v>-57.436711039999992</v>
      </c>
      <c r="D18" s="45">
        <v>-61.203609400000005</v>
      </c>
      <c r="E18" s="45">
        <v>-120.62668340044007</v>
      </c>
      <c r="F18" s="45">
        <v>-124.52102061040699</v>
      </c>
      <c r="G18" s="45">
        <v>-0.53332783489118984</v>
      </c>
      <c r="H18" s="45">
        <v>-0.38234218469911374</v>
      </c>
      <c r="I18" s="45">
        <v>-5.4172595127876999</v>
      </c>
      <c r="J18" s="45">
        <v>-5.3311007909583008</v>
      </c>
      <c r="K18" s="45">
        <v>-19.146043621861295</v>
      </c>
      <c r="L18" s="45">
        <v>-24.206462421460799</v>
      </c>
      <c r="M18" s="45">
        <v>-20.1474492985026</v>
      </c>
      <c r="N18" s="45">
        <v>-43.505191149297602</v>
      </c>
      <c r="O18" s="45">
        <v>-29.874218165858807</v>
      </c>
      <c r="P18" s="45">
        <v>-33.839969107591394</v>
      </c>
      <c r="Q18" s="45">
        <v>0</v>
      </c>
      <c r="R18" s="45">
        <v>0</v>
      </c>
      <c r="S18" s="45">
        <v>-5.7414296664575204E-3</v>
      </c>
      <c r="T18" s="45">
        <v>1.4612372033302818</v>
      </c>
      <c r="U18" s="45">
        <v>-253.18743430400809</v>
      </c>
      <c r="V18" s="45">
        <v>-291.52845846108386</v>
      </c>
    </row>
    <row r="19" spans="2:22" ht="18" customHeight="1">
      <c r="B19" s="44" t="s">
        <v>186</v>
      </c>
      <c r="C19" s="45">
        <v>-8.3676035699999982</v>
      </c>
      <c r="D19" s="45">
        <v>-6.2077554100000008</v>
      </c>
      <c r="E19" s="45">
        <v>-5.9249980867265961E-2</v>
      </c>
      <c r="F19" s="45">
        <v>4.3641654161867049E-2</v>
      </c>
      <c r="G19" s="45">
        <v>0</v>
      </c>
      <c r="H19" s="45">
        <v>0</v>
      </c>
      <c r="I19" s="45">
        <v>0.20115115765525593</v>
      </c>
      <c r="J19" s="45">
        <v>0.16701151729279701</v>
      </c>
      <c r="K19" s="45">
        <v>0.54222730658688501</v>
      </c>
      <c r="L19" s="45">
        <v>1.9330021850911729</v>
      </c>
      <c r="M19" s="45">
        <v>-0.80265950321573998</v>
      </c>
      <c r="N19" s="45">
        <v>-0.5804131715616887</v>
      </c>
      <c r="O19" s="45">
        <v>-0.106970725990678</v>
      </c>
      <c r="P19" s="45">
        <v>0.11663659755610889</v>
      </c>
      <c r="Q19" s="45">
        <v>0</v>
      </c>
      <c r="R19" s="45">
        <v>0</v>
      </c>
      <c r="S19" s="45">
        <v>-4.6172019898674255E-4</v>
      </c>
      <c r="T19" s="45">
        <v>-1.5256333285600487</v>
      </c>
      <c r="U19" s="45">
        <v>-8.5935670360305281</v>
      </c>
      <c r="V19" s="45">
        <v>-6.0535099560197985</v>
      </c>
    </row>
    <row r="20" spans="2:22" ht="18" customHeight="1">
      <c r="B20" s="46" t="s">
        <v>187</v>
      </c>
      <c r="C20" s="47">
        <v>-44.286013879999921</v>
      </c>
      <c r="D20" s="47">
        <v>-4.4522327000000814</v>
      </c>
      <c r="E20" s="47">
        <v>6.359301353340868</v>
      </c>
      <c r="F20" s="47">
        <v>20.832558836955378</v>
      </c>
      <c r="G20" s="47">
        <v>0.12889384618180588</v>
      </c>
      <c r="H20" s="47">
        <v>-5.2917777439087654E-2</v>
      </c>
      <c r="I20" s="47">
        <v>-28.178538860077254</v>
      </c>
      <c r="J20" s="47">
        <v>0.70927905105812528</v>
      </c>
      <c r="K20" s="47">
        <v>-20.067979810027829</v>
      </c>
      <c r="L20" s="47">
        <v>-20.320999657982924</v>
      </c>
      <c r="M20" s="47">
        <v>-12.153106260970542</v>
      </c>
      <c r="N20" s="47">
        <v>-10.169393527701473</v>
      </c>
      <c r="O20" s="47">
        <v>-1.218235690216801</v>
      </c>
      <c r="P20" s="47">
        <v>-5.1823332468431218</v>
      </c>
      <c r="Q20" s="47">
        <v>0</v>
      </c>
      <c r="R20" s="47">
        <v>0</v>
      </c>
      <c r="S20" s="47">
        <v>-9.4163177896362527E-3</v>
      </c>
      <c r="T20" s="47">
        <v>-0.10504362524739563</v>
      </c>
      <c r="U20" s="47">
        <v>-99.425095619559315</v>
      </c>
      <c r="V20" s="47">
        <v>-18.741082647200415</v>
      </c>
    </row>
    <row r="21" spans="2:22" ht="18" customHeight="1">
      <c r="B21" s="54" t="s">
        <v>191</v>
      </c>
      <c r="C21" s="55">
        <v>101.44692285951803</v>
      </c>
      <c r="D21" s="55">
        <v>73.921603183440936</v>
      </c>
      <c r="E21" s="55">
        <v>8.3979123608874104</v>
      </c>
      <c r="F21" s="55">
        <v>2.3989244097051881</v>
      </c>
      <c r="G21" s="55">
        <v>9.4687173967439198E-2</v>
      </c>
      <c r="H21" s="55">
        <v>0.2039390586959865</v>
      </c>
      <c r="I21" s="55">
        <v>31.312403157956886</v>
      </c>
      <c r="J21" s="55">
        <v>3.8292137612905819</v>
      </c>
      <c r="K21" s="55">
        <v>20.357746054309409</v>
      </c>
      <c r="L21" s="55">
        <v>18.094092182230177</v>
      </c>
      <c r="M21" s="55">
        <v>12.449240084089402</v>
      </c>
      <c r="N21" s="55">
        <v>10.593565695388335</v>
      </c>
      <c r="O21" s="55">
        <v>-3.0499701961800483</v>
      </c>
      <c r="P21" s="55">
        <v>9.8720617156216512</v>
      </c>
      <c r="Q21" s="55">
        <v>0</v>
      </c>
      <c r="R21" s="55">
        <v>0</v>
      </c>
      <c r="S21" s="55">
        <v>-1.1276469674768919E-2</v>
      </c>
      <c r="T21" s="55">
        <v>3.5954010673740405E-2</v>
      </c>
      <c r="U21" s="55">
        <v>170.99766502487375</v>
      </c>
      <c r="V21" s="55">
        <v>118.9493540170464</v>
      </c>
    </row>
    <row r="22" spans="2:22" ht="18" customHeight="1">
      <c r="B22" s="50" t="s">
        <v>192</v>
      </c>
      <c r="C22" s="51">
        <v>57.160908979518098</v>
      </c>
      <c r="D22" s="51">
        <v>69.469370483440855</v>
      </c>
      <c r="E22" s="51">
        <v>14.757213714228286</v>
      </c>
      <c r="F22" s="51">
        <v>23.231483246660567</v>
      </c>
      <c r="G22" s="51">
        <v>0.22358102014924508</v>
      </c>
      <c r="H22" s="51">
        <v>0.15102128125689879</v>
      </c>
      <c r="I22" s="51">
        <v>3.1338642978796329</v>
      </c>
      <c r="J22" s="51">
        <v>4.5384928123487072</v>
      </c>
      <c r="K22" s="51">
        <v>0.28976624428158004</v>
      </c>
      <c r="L22" s="51">
        <v>-2.2269074757527463</v>
      </c>
      <c r="M22" s="51">
        <v>0.29613382311885772</v>
      </c>
      <c r="N22" s="51">
        <v>0.42417216768686217</v>
      </c>
      <c r="O22" s="51">
        <v>-4.2682058863968493</v>
      </c>
      <c r="P22" s="51">
        <v>4.6897284687785294</v>
      </c>
      <c r="Q22" s="51">
        <v>0</v>
      </c>
      <c r="R22" s="51">
        <v>0</v>
      </c>
      <c r="S22" s="51">
        <v>-2.0692787464366091E-2</v>
      </c>
      <c r="T22" s="51">
        <v>-6.9089614573655228E-2</v>
      </c>
      <c r="U22" s="51">
        <v>71.572569405314482</v>
      </c>
      <c r="V22" s="51">
        <v>100.20827136984599</v>
      </c>
    </row>
    <row r="23" spans="2:22" ht="18" customHeight="1">
      <c r="B23" s="50" t="s">
        <v>193</v>
      </c>
      <c r="C23" s="51">
        <v>5.9987767749999747</v>
      </c>
      <c r="D23" s="51">
        <v>11.304012190000034</v>
      </c>
      <c r="E23" s="51">
        <v>-0.46114749140574895</v>
      </c>
      <c r="F23" s="51">
        <v>2.4383343886840585</v>
      </c>
      <c r="G23" s="51">
        <v>-0.649343826621533</v>
      </c>
      <c r="H23" s="51">
        <v>-0.69145236892168893</v>
      </c>
      <c r="I23" s="51">
        <v>-2.420534942434438E-2</v>
      </c>
      <c r="J23" s="51">
        <v>1.2545765320141539E-2</v>
      </c>
      <c r="K23" s="51">
        <v>0.49912672894000021</v>
      </c>
      <c r="L23" s="51">
        <v>1.1077228977499891</v>
      </c>
      <c r="M23" s="51">
        <v>-0.44259271924604704</v>
      </c>
      <c r="N23" s="51">
        <v>0.71935904286395314</v>
      </c>
      <c r="O23" s="51">
        <v>0</v>
      </c>
      <c r="P23" s="51">
        <v>0</v>
      </c>
      <c r="Q23" s="51">
        <v>-8.214901665098072</v>
      </c>
      <c r="R23" s="51">
        <v>-4.7510955933311632</v>
      </c>
      <c r="S23" s="51">
        <v>-36.350380796744048</v>
      </c>
      <c r="T23" s="51">
        <v>-46.355925875479251</v>
      </c>
      <c r="U23" s="51">
        <v>-39.644668344599808</v>
      </c>
      <c r="V23" s="51">
        <v>-36.216499553113927</v>
      </c>
    </row>
    <row r="24" spans="2:22" ht="18" customHeight="1">
      <c r="B24" s="52" t="s">
        <v>194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-1.9470900045299997</v>
      </c>
      <c r="L24" s="53">
        <v>-3.0441867406475893</v>
      </c>
      <c r="M24" s="53">
        <v>0</v>
      </c>
      <c r="N24" s="53">
        <v>0</v>
      </c>
      <c r="O24" s="53">
        <v>0</v>
      </c>
      <c r="P24" s="53">
        <v>0</v>
      </c>
      <c r="Q24" s="53">
        <v>-0.12400394106986096</v>
      </c>
      <c r="R24" s="53">
        <v>-0.16387075999999995</v>
      </c>
      <c r="S24" s="53">
        <v>-0.7401418756059801</v>
      </c>
      <c r="T24" s="53">
        <v>-7.8330863074260404E-2</v>
      </c>
      <c r="U24" s="53">
        <v>-2.811235821205841</v>
      </c>
      <c r="V24" s="53">
        <v>-3.2863883637218496</v>
      </c>
    </row>
    <row r="25" spans="2:22" ht="18" customHeight="1">
      <c r="B25" s="46" t="s">
        <v>195</v>
      </c>
      <c r="C25" s="47">
        <v>171.59121429849921</v>
      </c>
      <c r="D25" s="47">
        <v>172.8246041467213</v>
      </c>
      <c r="E25" s="47">
        <v>75.978897436290396</v>
      </c>
      <c r="F25" s="47">
        <v>72.243619408139779</v>
      </c>
      <c r="G25" s="47">
        <v>16.610607258808798</v>
      </c>
      <c r="H25" s="47">
        <v>35.163965986861939</v>
      </c>
      <c r="I25" s="47">
        <v>13.818079225735154</v>
      </c>
      <c r="J25" s="47">
        <v>6.4134165413115483</v>
      </c>
      <c r="K25" s="47">
        <v>22.137075198636424</v>
      </c>
      <c r="L25" s="47">
        <v>19.902100821869936</v>
      </c>
      <c r="M25" s="47">
        <v>16.400349343677718</v>
      </c>
      <c r="N25" s="47">
        <v>3.5310378313772972</v>
      </c>
      <c r="O25" s="47">
        <v>44.950167072091041</v>
      </c>
      <c r="P25" s="47">
        <v>16.36524758319031</v>
      </c>
      <c r="Q25" s="47">
        <v>-1.9978011878173909</v>
      </c>
      <c r="R25" s="47">
        <v>-15.924925943331075</v>
      </c>
      <c r="S25" s="47">
        <v>-35.346574403808461</v>
      </c>
      <c r="T25" s="47">
        <v>-41.205761775143941</v>
      </c>
      <c r="U25" s="47">
        <v>324.14201424211285</v>
      </c>
      <c r="V25" s="47">
        <v>269.31330460100014</v>
      </c>
    </row>
    <row r="26" spans="2:22" ht="18" customHeight="1">
      <c r="B26" s="44" t="s">
        <v>196</v>
      </c>
      <c r="C26" s="45">
        <v>-39.588727139999989</v>
      </c>
      <c r="D26" s="45">
        <v>-42.225663727500006</v>
      </c>
      <c r="E26" s="45">
        <v>-17.496441077671697</v>
      </c>
      <c r="F26" s="45">
        <v>-21.932792890621901</v>
      </c>
      <c r="G26" s="45">
        <v>-3.9227253802198998</v>
      </c>
      <c r="H26" s="45">
        <v>-9.4150470894974987</v>
      </c>
      <c r="I26" s="45">
        <v>-3.0901733359725991</v>
      </c>
      <c r="J26" s="45">
        <v>-1.99273707507884</v>
      </c>
      <c r="K26" s="45">
        <v>-5.3464229399414016</v>
      </c>
      <c r="L26" s="45">
        <v>-3.4318288891523014</v>
      </c>
      <c r="M26" s="45">
        <v>-3.9701107407930039</v>
      </c>
      <c r="N26" s="45">
        <v>-2.0214017615239799</v>
      </c>
      <c r="O26" s="45">
        <v>-13.23398658053496</v>
      </c>
      <c r="P26" s="45">
        <v>-3.7493865225230998</v>
      </c>
      <c r="Q26" s="45">
        <v>-1.8667403072549202</v>
      </c>
      <c r="R26" s="45">
        <v>16.474113330000002</v>
      </c>
      <c r="S26" s="45">
        <v>8.890401480760481</v>
      </c>
      <c r="T26" s="45">
        <v>9.8437921556956436</v>
      </c>
      <c r="U26" s="45">
        <v>-79.624926021627999</v>
      </c>
      <c r="V26" s="45">
        <v>-58.450952470201969</v>
      </c>
    </row>
    <row r="27" spans="2:22" ht="18" customHeight="1">
      <c r="B27" s="44" t="s">
        <v>197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-19.41805385685511</v>
      </c>
      <c r="D28" s="49">
        <v>-6.7807908441697009</v>
      </c>
      <c r="E28" s="49">
        <v>-37.679449439490611</v>
      </c>
      <c r="F28" s="49">
        <v>-36.562437918210804</v>
      </c>
      <c r="G28" s="49">
        <v>0</v>
      </c>
      <c r="H28" s="49">
        <v>0</v>
      </c>
      <c r="I28" s="49">
        <v>-2.3401151636200508</v>
      </c>
      <c r="J28" s="49">
        <v>-3.5264074627090798</v>
      </c>
      <c r="K28" s="49">
        <v>-1.01691477368542</v>
      </c>
      <c r="L28" s="49">
        <v>-0.78590221797710003</v>
      </c>
      <c r="M28" s="49">
        <v>-1.3549902254312904</v>
      </c>
      <c r="N28" s="49">
        <v>-1.0608934282547193</v>
      </c>
      <c r="O28" s="49">
        <v>-1.9528803912474018E-4</v>
      </c>
      <c r="P28" s="49">
        <v>-3.3393825812900796E-3</v>
      </c>
      <c r="Q28" s="49">
        <v>-0.361279328035228</v>
      </c>
      <c r="R28" s="49">
        <v>-0.42437638346868112</v>
      </c>
      <c r="S28" s="49">
        <v>-2.5638013391551717</v>
      </c>
      <c r="T28" s="49">
        <v>-1.3170357699216115</v>
      </c>
      <c r="U28" s="49">
        <v>-64.734799414311993</v>
      </c>
      <c r="V28" s="49">
        <v>-50.461183407293021</v>
      </c>
    </row>
    <row r="29" spans="2:22" ht="18" customHeight="1">
      <c r="B29" s="50" t="s">
        <v>205</v>
      </c>
      <c r="C29" s="51">
        <v>112.58443330164411</v>
      </c>
      <c r="D29" s="51">
        <v>123.81814957505159</v>
      </c>
      <c r="E29" s="51">
        <v>20.803006919128109</v>
      </c>
      <c r="F29" s="51">
        <v>13.748388599307077</v>
      </c>
      <c r="G29" s="51">
        <v>12.687881878588904</v>
      </c>
      <c r="H29" s="51">
        <v>25.74891889736444</v>
      </c>
      <c r="I29" s="51">
        <v>8.3877907261425015</v>
      </c>
      <c r="J29" s="51">
        <v>0.89427200352362846</v>
      </c>
      <c r="K29" s="51">
        <v>15.773737485009605</v>
      </c>
      <c r="L29" s="51">
        <v>15.684369714740537</v>
      </c>
      <c r="M29" s="51">
        <v>11.07524837745342</v>
      </c>
      <c r="N29" s="51">
        <v>0.44874264159859933</v>
      </c>
      <c r="O29" s="51">
        <v>31.715985203516954</v>
      </c>
      <c r="P29" s="51">
        <v>12.612521678085926</v>
      </c>
      <c r="Q29" s="51">
        <v>-4.2258208231075383</v>
      </c>
      <c r="R29" s="51">
        <v>0.12481100320024452</v>
      </c>
      <c r="S29" s="51">
        <v>-29.019974262203149</v>
      </c>
      <c r="T29" s="51">
        <v>-32.679005389369905</v>
      </c>
      <c r="U29" s="51">
        <v>179.78228880617291</v>
      </c>
      <c r="V29" s="51">
        <v>160.40116872350507</v>
      </c>
    </row>
    <row r="30" spans="2:22" ht="18" customHeight="1">
      <c r="B30" s="56" t="s">
        <v>6</v>
      </c>
      <c r="C30" s="57">
        <v>0.67822919016115701</v>
      </c>
      <c r="D30" s="57">
        <v>0.73106612242728697</v>
      </c>
      <c r="E30" s="57">
        <v>0.45052696948100041</v>
      </c>
      <c r="F30" s="57">
        <v>0.53659232155905612</v>
      </c>
      <c r="G30" s="57">
        <v>0.60489564375829052</v>
      </c>
      <c r="H30" s="57">
        <v>0.69471018668960416</v>
      </c>
      <c r="I30" s="57">
        <v>0.7533093673821909</v>
      </c>
      <c r="J30" s="57">
        <v>0.77658362454981533</v>
      </c>
      <c r="K30" s="57">
        <v>0.55468323511535567</v>
      </c>
      <c r="L30" s="57">
        <v>0.59814680856785252</v>
      </c>
      <c r="M30" s="57">
        <v>0.68158436815628554</v>
      </c>
      <c r="N30" s="57">
        <v>0.79983804578859519</v>
      </c>
      <c r="O30" s="57">
        <v>0.66918098805624338</v>
      </c>
      <c r="P30" s="57">
        <v>0.77751339129969632</v>
      </c>
      <c r="Q30" s="57">
        <v>0.50489717239628573</v>
      </c>
      <c r="R30" s="57">
        <v>0.58852168849925102</v>
      </c>
      <c r="S30" s="57"/>
      <c r="T30" s="57"/>
      <c r="U30" s="57">
        <v>0.63827773708046387</v>
      </c>
      <c r="V30" s="57">
        <v>0.71328345654020897</v>
      </c>
    </row>
    <row r="31" spans="2:22" ht="18" customHeight="1">
      <c r="B31" s="56" t="s">
        <v>5</v>
      </c>
      <c r="C31" s="58">
        <v>0.22077621302991379</v>
      </c>
      <c r="D31" s="58">
        <v>0.22856871309587587</v>
      </c>
      <c r="E31" s="58">
        <v>0.36949017250648797</v>
      </c>
      <c r="F31" s="58">
        <v>0.35984741084995336</v>
      </c>
      <c r="G31" s="58">
        <v>0.3416428155860034</v>
      </c>
      <c r="H31" s="58">
        <v>0.29422056093175364</v>
      </c>
      <c r="I31" s="58">
        <v>0.27438403046351167</v>
      </c>
      <c r="J31" s="58">
        <v>0.29642095918224898</v>
      </c>
      <c r="K31" s="58">
        <v>0.35623283044683879</v>
      </c>
      <c r="L31" s="58">
        <v>0.34914033035307146</v>
      </c>
      <c r="M31" s="58">
        <v>0.27710817413556571</v>
      </c>
      <c r="N31" s="58">
        <v>0.24239473489620383</v>
      </c>
      <c r="O31" s="58">
        <v>0.284110222518274</v>
      </c>
      <c r="P31" s="58">
        <v>0.27281681328216811</v>
      </c>
      <c r="Q31" s="58">
        <v>0.44161790114377203</v>
      </c>
      <c r="R31" s="58">
        <v>0.51645117905871085</v>
      </c>
      <c r="S31" s="58"/>
      <c r="T31" s="58"/>
      <c r="U31" s="58">
        <v>0.28424625474714954</v>
      </c>
      <c r="V31" s="58">
        <v>0.2787088244781743</v>
      </c>
    </row>
    <row r="32" spans="2:22" ht="18" customHeight="1">
      <c r="B32" s="59" t="s">
        <v>4</v>
      </c>
      <c r="C32" s="60">
        <v>0.89900540319107081</v>
      </c>
      <c r="D32" s="60">
        <v>0.95963483552316287</v>
      </c>
      <c r="E32" s="60">
        <v>0.82001714198748843</v>
      </c>
      <c r="F32" s="60">
        <v>0.89643973240900943</v>
      </c>
      <c r="G32" s="60">
        <v>0.94653845934429393</v>
      </c>
      <c r="H32" s="60">
        <v>0.9889307476213578</v>
      </c>
      <c r="I32" s="60">
        <v>1.0276933978457026</v>
      </c>
      <c r="J32" s="60">
        <v>1.0730045837320643</v>
      </c>
      <c r="K32" s="60">
        <v>0.9109160655621944</v>
      </c>
      <c r="L32" s="60">
        <v>0.94728713892092398</v>
      </c>
      <c r="M32" s="60">
        <v>0.9586925422918513</v>
      </c>
      <c r="N32" s="60">
        <v>1.0422327806847991</v>
      </c>
      <c r="O32" s="60">
        <v>0.95329121057451738</v>
      </c>
      <c r="P32" s="60">
        <v>1.0503302045818645</v>
      </c>
      <c r="Q32" s="60">
        <v>0.94651507354005782</v>
      </c>
      <c r="R32" s="60">
        <v>1.104972867557962</v>
      </c>
      <c r="S32" s="60"/>
      <c r="T32" s="60"/>
      <c r="U32" s="60">
        <v>0.92252399182761335</v>
      </c>
      <c r="V32" s="60">
        <v>0.99199228101838322</v>
      </c>
    </row>
    <row r="33" spans="2:22" ht="18" customHeight="1"/>
    <row r="34" spans="2:22" ht="20.100000000000001" customHeight="1">
      <c r="B34" s="56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2:22" ht="15" customHeight="1">
      <c r="B35" s="208" t="s">
        <v>229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2:22" ht="15" customHeight="1">
      <c r="B36" s="27"/>
    </row>
    <row r="37" spans="2:22" ht="15" hidden="1" customHeight="1"/>
    <row r="38" spans="2:22" ht="15" hidden="1" customHeight="1"/>
    <row r="39" spans="2:22" ht="15" hidden="1" customHeight="1"/>
    <row r="40" spans="2:22" ht="15" hidden="1" customHeight="1"/>
    <row r="41" spans="2:22" ht="15" hidden="1" customHeight="1"/>
    <row r="42" spans="2:22" ht="15" hidden="1" customHeight="1"/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idden="1"/>
    <row r="59" hidden="1"/>
    <row r="60" hidden="1"/>
    <row r="61" hidden="1"/>
    <row r="62" hidden="1"/>
    <row r="63" hidden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Q92"/>
  <sheetViews>
    <sheetView showGridLines="0" showRowColHeaders="0" zoomScale="70" zoomScaleNormal="70" zoomScaleSheetLayoutView="50" workbookViewId="0"/>
  </sheetViews>
  <sheetFormatPr baseColWidth="10" defaultColWidth="0" defaultRowHeight="15.75" zeroHeight="1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10" width="15.7109375" style="30" customWidth="1"/>
    <col min="11" max="11" width="9.7109375" style="30" customWidth="1"/>
    <col min="12" max="12" width="18" style="30" customWidth="1"/>
    <col min="13" max="14" width="11.42578125" style="30" customWidth="1"/>
    <col min="15" max="17" width="0" style="30" hidden="1" customWidth="1"/>
    <col min="18" max="16384" width="11.42578125" style="30" hidden="1"/>
  </cols>
  <sheetData>
    <row r="1" spans="1:14" s="2" customFormat="1" ht="15" customHeight="1">
      <c r="A1" s="29"/>
    </row>
    <row r="2" spans="1:14" s="3" customFormat="1" ht="50.1" customHeight="1">
      <c r="A2" s="29"/>
      <c r="B2" s="119" t="str">
        <f>+CONCATENATE("Consolidated Profit &amp; Loss by Business Unit - Quarterly standalone figures")</f>
        <v>Consolidated Profit &amp; Loss by Business Unit - Quarterly standalone figures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>
      <c r="A3" s="29"/>
    </row>
    <row r="4" spans="1:14">
      <c r="A4" s="29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>
      <c r="A5" s="29"/>
      <c r="C5" s="31"/>
      <c r="D5" s="31"/>
      <c r="E5" s="31"/>
      <c r="F5" s="31"/>
      <c r="L5" s="31"/>
    </row>
    <row r="6" spans="1:14" ht="3.75" customHeight="1">
      <c r="A6" s="29"/>
      <c r="C6" s="190"/>
      <c r="D6" s="190"/>
      <c r="E6" s="190"/>
      <c r="F6" s="191"/>
      <c r="G6" s="190"/>
      <c r="H6" s="190"/>
      <c r="I6" s="190"/>
      <c r="J6" s="190"/>
      <c r="K6" s="190"/>
      <c r="L6" s="191"/>
    </row>
    <row r="7" spans="1:14" ht="15.75" customHeight="1">
      <c r="A7" s="29"/>
      <c r="B7" s="116"/>
      <c r="C7" s="225">
        <v>2020</v>
      </c>
      <c r="D7" s="226"/>
      <c r="E7" s="226"/>
      <c r="F7" s="226"/>
      <c r="G7" s="32"/>
      <c r="H7" s="227">
        <v>2021</v>
      </c>
      <c r="I7" s="228"/>
      <c r="J7" s="229"/>
      <c r="K7" s="76"/>
      <c r="L7" s="224" t="s">
        <v>237</v>
      </c>
    </row>
    <row r="8" spans="1:14" ht="45.75" customHeight="1">
      <c r="A8" s="29"/>
      <c r="B8" s="192" t="s">
        <v>139</v>
      </c>
      <c r="C8" s="193" t="s">
        <v>137</v>
      </c>
      <c r="D8" s="193" t="s">
        <v>138</v>
      </c>
      <c r="E8" s="193" t="s">
        <v>238</v>
      </c>
      <c r="F8" s="193" t="s">
        <v>239</v>
      </c>
      <c r="G8" s="32"/>
      <c r="H8" s="193" t="s">
        <v>137</v>
      </c>
      <c r="I8" s="193" t="s">
        <v>138</v>
      </c>
      <c r="J8" s="193" t="s">
        <v>238</v>
      </c>
      <c r="K8" s="32"/>
      <c r="L8" s="224"/>
    </row>
    <row r="9" spans="1:14">
      <c r="A9" s="29"/>
      <c r="B9" s="194" t="s">
        <v>140</v>
      </c>
      <c r="C9" s="195"/>
      <c r="D9" s="195"/>
      <c r="E9" s="195"/>
      <c r="F9" s="195"/>
      <c r="G9" s="196"/>
      <c r="H9" s="195"/>
      <c r="I9" s="195"/>
      <c r="J9" s="195"/>
      <c r="K9" s="197"/>
      <c r="L9" s="195"/>
    </row>
    <row r="10" spans="1:14" ht="15.6" customHeight="1">
      <c r="A10" s="29"/>
      <c r="B10" s="64" t="s">
        <v>152</v>
      </c>
      <c r="C10" s="70">
        <v>7332.7564575717297</v>
      </c>
      <c r="D10" s="70">
        <v>5944.2006361772692</v>
      </c>
      <c r="E10" s="70">
        <v>5774.4697975633026</v>
      </c>
      <c r="F10" s="70">
        <v>6367.7225343637983</v>
      </c>
      <c r="G10" s="102"/>
      <c r="H10" s="70">
        <v>7303.9677309320296</v>
      </c>
      <c r="I10" s="90">
        <v>6779.0828001440705</v>
      </c>
      <c r="J10" s="90">
        <v>5699.9873776057975</v>
      </c>
      <c r="K10" s="91"/>
      <c r="L10" s="92">
        <v>-1.2898572954513497E-2</v>
      </c>
    </row>
    <row r="11" spans="1:14" ht="15.6" customHeight="1">
      <c r="A11" s="29"/>
      <c r="B11" s="64" t="s">
        <v>141</v>
      </c>
      <c r="C11" s="70">
        <v>6097.4871052379003</v>
      </c>
      <c r="D11" s="70">
        <v>4885.2185273590985</v>
      </c>
      <c r="E11" s="70">
        <v>4567.2217958541023</v>
      </c>
      <c r="F11" s="70">
        <v>4932.2534574960991</v>
      </c>
      <c r="G11" s="102"/>
      <c r="H11" s="70">
        <v>5895.6557519771004</v>
      </c>
      <c r="I11" s="90">
        <v>5766.9711041092005</v>
      </c>
      <c r="J11" s="90">
        <v>4969.3339978009008</v>
      </c>
      <c r="K11" s="91"/>
      <c r="L11" s="92">
        <v>8.8043064234764337E-2</v>
      </c>
    </row>
    <row r="12" spans="1:14" ht="15.6" customHeight="1">
      <c r="A12" s="29"/>
      <c r="B12" s="65" t="s">
        <v>142</v>
      </c>
      <c r="C12" s="70">
        <v>4897.51597850297</v>
      </c>
      <c r="D12" s="70">
        <v>3865.3115781624601</v>
      </c>
      <c r="E12" s="70">
        <v>3676.510633733571</v>
      </c>
      <c r="F12" s="70">
        <v>3670.4335077351989</v>
      </c>
      <c r="G12" s="102"/>
      <c r="H12" s="70">
        <v>4769.9585527515001</v>
      </c>
      <c r="I12" s="90">
        <v>4576.692465691799</v>
      </c>
      <c r="J12" s="90">
        <v>3944.0724849462003</v>
      </c>
      <c r="K12" s="91"/>
      <c r="L12" s="92">
        <v>7.277603082597775E-2</v>
      </c>
    </row>
    <row r="13" spans="1:14" ht="15.6" customHeight="1">
      <c r="A13" s="29"/>
      <c r="B13" s="65" t="s">
        <v>143</v>
      </c>
      <c r="C13" s="70">
        <v>1199.9711267349301</v>
      </c>
      <c r="D13" s="70">
        <v>1019.90694919662</v>
      </c>
      <c r="E13" s="70">
        <v>890.71116212055995</v>
      </c>
      <c r="F13" s="70">
        <v>1261.8199497608093</v>
      </c>
      <c r="G13" s="102"/>
      <c r="H13" s="70">
        <v>1125.6971992256001</v>
      </c>
      <c r="I13" s="90">
        <v>1190.2786384174199</v>
      </c>
      <c r="J13" s="90">
        <v>1025.2615128546799</v>
      </c>
      <c r="K13" s="91"/>
      <c r="L13" s="92">
        <v>0.15105946400603015</v>
      </c>
    </row>
    <row r="14" spans="1:14" ht="15.6" customHeight="1">
      <c r="A14" s="29"/>
      <c r="B14" s="64" t="s">
        <v>3</v>
      </c>
      <c r="C14" s="70">
        <v>126.794515384129</v>
      </c>
      <c r="D14" s="70">
        <v>143.85860051317002</v>
      </c>
      <c r="E14" s="70">
        <v>179.78212228893699</v>
      </c>
      <c r="F14" s="70">
        <v>76.097439165296919</v>
      </c>
      <c r="G14" s="102"/>
      <c r="H14" s="70">
        <v>173.328336808578</v>
      </c>
      <c r="I14" s="90">
        <v>190.669731578626</v>
      </c>
      <c r="J14" s="90">
        <v>160.40157986231594</v>
      </c>
      <c r="K14" s="91"/>
      <c r="L14" s="92">
        <v>-0.10780016488777228</v>
      </c>
    </row>
    <row r="15" spans="1:14" ht="15.6" customHeight="1">
      <c r="A15" s="29"/>
      <c r="B15" s="64" t="s">
        <v>4</v>
      </c>
      <c r="C15" s="71">
        <v>1.0001120015877347</v>
      </c>
      <c r="D15" s="71">
        <v>0.93126253970722128</v>
      </c>
      <c r="E15" s="71">
        <v>0.92252399182761335</v>
      </c>
      <c r="F15" s="71">
        <v>0.93376586916062654</v>
      </c>
      <c r="G15" s="102"/>
      <c r="H15" s="71">
        <v>0.94321953990721707</v>
      </c>
      <c r="I15" s="92">
        <v>0.95850014079767654</v>
      </c>
      <c r="J15" s="92">
        <v>0.99199228101838322</v>
      </c>
      <c r="K15" s="91"/>
      <c r="L15" s="93">
        <v>6.9468289190769861</v>
      </c>
    </row>
    <row r="16" spans="1:14" ht="15.6" customHeight="1">
      <c r="A16" s="29"/>
      <c r="B16" s="65" t="s">
        <v>6</v>
      </c>
      <c r="C16" s="71">
        <v>0.70825448682780179</v>
      </c>
      <c r="D16" s="71">
        <v>0.64044200680230245</v>
      </c>
      <c r="E16" s="71">
        <v>0.63827773708046387</v>
      </c>
      <c r="F16" s="71">
        <v>0.63535867734616613</v>
      </c>
      <c r="G16" s="102"/>
      <c r="H16" s="71">
        <v>0.662875920782522</v>
      </c>
      <c r="I16" s="92">
        <v>0.65703326166078435</v>
      </c>
      <c r="J16" s="92">
        <v>0.71328345654020897</v>
      </c>
      <c r="K16" s="91"/>
      <c r="L16" s="93">
        <v>7.5005719459745102</v>
      </c>
    </row>
    <row r="17" spans="1:13" ht="15.6" customHeight="1">
      <c r="A17" s="29"/>
      <c r="B17" s="65" t="s">
        <v>5</v>
      </c>
      <c r="C17" s="71">
        <v>0.29185751475993288</v>
      </c>
      <c r="D17" s="71">
        <v>0.29082053290491883</v>
      </c>
      <c r="E17" s="71">
        <v>0.28424625474714954</v>
      </c>
      <c r="F17" s="71">
        <v>0.2984071918144604</v>
      </c>
      <c r="G17" s="102"/>
      <c r="H17" s="71">
        <v>0.28034361912469508</v>
      </c>
      <c r="I17" s="92">
        <v>0.30146687913689219</v>
      </c>
      <c r="J17" s="92">
        <v>0.2787088244781743</v>
      </c>
      <c r="K17" s="91"/>
      <c r="L17" s="93">
        <v>-0.55374302689752408</v>
      </c>
    </row>
    <row r="18" spans="1:13" ht="18.75">
      <c r="A18" s="29"/>
      <c r="B18" s="66" t="s">
        <v>144</v>
      </c>
      <c r="C18" s="67"/>
      <c r="D18" s="67"/>
      <c r="E18" s="67"/>
      <c r="F18" s="67"/>
      <c r="G18" s="102"/>
      <c r="H18" s="67"/>
      <c r="I18" s="94"/>
      <c r="J18" s="94"/>
      <c r="K18" s="91"/>
      <c r="L18" s="94"/>
    </row>
    <row r="19" spans="1:13">
      <c r="A19" s="29"/>
      <c r="B19" s="68" t="s">
        <v>141</v>
      </c>
      <c r="C19" s="69"/>
      <c r="D19" s="69"/>
      <c r="E19" s="69"/>
      <c r="F19" s="69"/>
      <c r="G19" s="102"/>
      <c r="H19" s="69"/>
      <c r="I19" s="95"/>
      <c r="J19" s="95"/>
      <c r="K19" s="91"/>
      <c r="L19" s="95"/>
    </row>
    <row r="20" spans="1:13">
      <c r="B20" s="64" t="s">
        <v>0</v>
      </c>
      <c r="C20" s="70">
        <v>2415.2337807499998</v>
      </c>
      <c r="D20" s="70">
        <v>1562.4800018300002</v>
      </c>
      <c r="E20" s="70">
        <v>1335.1499400999992</v>
      </c>
      <c r="F20" s="70">
        <v>1686.0083736100005</v>
      </c>
      <c r="G20" s="102"/>
      <c r="H20" s="70">
        <v>2484.98150037</v>
      </c>
      <c r="I20" s="90">
        <v>1766.5238831000001</v>
      </c>
      <c r="J20" s="90">
        <v>1452.023981809999</v>
      </c>
      <c r="K20" s="91"/>
      <c r="L20" s="92">
        <v>8.7536267051209427E-2</v>
      </c>
    </row>
    <row r="21" spans="1:13">
      <c r="A21" s="29"/>
      <c r="B21" s="64" t="s">
        <v>8</v>
      </c>
      <c r="C21" s="70">
        <v>837.99604633857996</v>
      </c>
      <c r="D21" s="70">
        <v>774.02406047359011</v>
      </c>
      <c r="E21" s="70">
        <v>761.93690939054977</v>
      </c>
      <c r="F21" s="70">
        <v>711.40132534237046</v>
      </c>
      <c r="G21" s="102"/>
      <c r="H21" s="70">
        <v>729.01007247344694</v>
      </c>
      <c r="I21" s="90">
        <v>866.54073574472307</v>
      </c>
      <c r="J21" s="90">
        <v>938.47730083179022</v>
      </c>
      <c r="K21" s="91"/>
      <c r="L21" s="92">
        <v>0.23169948753690087</v>
      </c>
      <c r="M21"/>
    </row>
    <row r="22" spans="1:13">
      <c r="A22" s="29"/>
      <c r="B22" s="64" t="s">
        <v>7</v>
      </c>
      <c r="C22" s="70">
        <v>510.49916611448305</v>
      </c>
      <c r="D22" s="70">
        <v>605.34427268038678</v>
      </c>
      <c r="E22" s="70">
        <v>527.83380725631014</v>
      </c>
      <c r="F22" s="70">
        <v>454.18911307379017</v>
      </c>
      <c r="G22" s="102"/>
      <c r="H22" s="70">
        <v>454.74872527300101</v>
      </c>
      <c r="I22" s="90">
        <v>570.57177494913901</v>
      </c>
      <c r="J22" s="90">
        <v>517.17889584548993</v>
      </c>
      <c r="K22" s="91"/>
      <c r="L22" s="92">
        <v>-2.0186110219435605E-2</v>
      </c>
      <c r="M22"/>
    </row>
    <row r="23" spans="1:13">
      <c r="A23"/>
      <c r="B23" s="64" t="s">
        <v>153</v>
      </c>
      <c r="C23" s="70">
        <v>473.21807476265798</v>
      </c>
      <c r="D23" s="70">
        <v>302.57537492799196</v>
      </c>
      <c r="E23" s="70">
        <v>347.35787409380021</v>
      </c>
      <c r="F23" s="70">
        <v>360.28617473660984</v>
      </c>
      <c r="G23" s="102"/>
      <c r="H23" s="70">
        <v>430.65501704100103</v>
      </c>
      <c r="I23" s="90">
        <v>307.02287918432302</v>
      </c>
      <c r="J23" s="90">
        <v>290.96851177602593</v>
      </c>
      <c r="K23" s="91"/>
      <c r="L23" s="92">
        <v>-0.16233794171180049</v>
      </c>
      <c r="M23"/>
    </row>
    <row r="24" spans="1:13">
      <c r="A24" s="29"/>
      <c r="B24" s="64" t="s">
        <v>10</v>
      </c>
      <c r="C24" s="70">
        <v>371.12094665900702</v>
      </c>
      <c r="D24" s="70">
        <v>355.65906075808994</v>
      </c>
      <c r="E24" s="70">
        <v>361.28292049302297</v>
      </c>
      <c r="F24" s="70">
        <v>362.43070984751012</v>
      </c>
      <c r="G24" s="102"/>
      <c r="H24" s="70">
        <v>385.513089692427</v>
      </c>
      <c r="I24" s="90">
        <v>370.49563372703699</v>
      </c>
      <c r="J24" s="90">
        <v>405.56167143248592</v>
      </c>
      <c r="K24" s="91"/>
      <c r="L24" s="92">
        <v>0.12255976805944264</v>
      </c>
      <c r="M24"/>
    </row>
    <row r="25" spans="1:13">
      <c r="A25" s="29"/>
      <c r="B25" s="64" t="s">
        <v>9</v>
      </c>
      <c r="C25" s="70">
        <v>484.21499051384598</v>
      </c>
      <c r="D25" s="70">
        <v>402.35209048783605</v>
      </c>
      <c r="E25" s="70">
        <v>318.64233087278808</v>
      </c>
      <c r="F25" s="70">
        <v>369.41540208215974</v>
      </c>
      <c r="G25" s="102"/>
      <c r="H25" s="70">
        <v>454.573865331403</v>
      </c>
      <c r="I25" s="90">
        <v>892.42166452509707</v>
      </c>
      <c r="J25" s="90">
        <v>394.13558415825992</v>
      </c>
      <c r="K25" s="91"/>
      <c r="L25" s="92">
        <v>0.23692160761782491</v>
      </c>
      <c r="M25"/>
    </row>
    <row r="26" spans="1:13">
      <c r="A26"/>
      <c r="B26" s="64" t="s">
        <v>206</v>
      </c>
      <c r="C26" s="70">
        <v>1413.5779850027998</v>
      </c>
      <c r="D26" s="70">
        <v>1496.3943798535502</v>
      </c>
      <c r="E26" s="70">
        <v>1308.82847446388</v>
      </c>
      <c r="F26" s="70">
        <v>1467.7186880970303</v>
      </c>
      <c r="G26" s="102"/>
      <c r="H26" s="70">
        <v>1586.49840000929</v>
      </c>
      <c r="I26" s="90">
        <v>1654.9424594452503</v>
      </c>
      <c r="J26" s="90">
        <v>1469.4244242718796</v>
      </c>
      <c r="K26" s="91"/>
      <c r="L26" s="92">
        <v>0.12270205985072466</v>
      </c>
      <c r="M26"/>
    </row>
    <row r="27" spans="1:13">
      <c r="A27"/>
      <c r="B27" s="64" t="s">
        <v>1</v>
      </c>
      <c r="C27" s="70">
        <v>219.66963364701201</v>
      </c>
      <c r="D27" s="70">
        <v>118.01253063963998</v>
      </c>
      <c r="E27" s="70">
        <v>156.00213917538804</v>
      </c>
      <c r="F27" s="70">
        <v>125.25411844005203</v>
      </c>
      <c r="G27" s="102"/>
      <c r="H27" s="70">
        <v>118.64038117999999</v>
      </c>
      <c r="I27" s="90">
        <v>128.29509059</v>
      </c>
      <c r="J27" s="90">
        <v>155.91164026999996</v>
      </c>
      <c r="K27" s="91"/>
      <c r="L27" s="92">
        <v>-5.8011323348796588E-4</v>
      </c>
      <c r="M27"/>
    </row>
    <row r="28" spans="1:13">
      <c r="A28"/>
      <c r="B28" s="68" t="s">
        <v>142</v>
      </c>
      <c r="C28" s="69"/>
      <c r="D28" s="69"/>
      <c r="E28" s="69"/>
      <c r="F28" s="69"/>
      <c r="G28" s="102"/>
      <c r="H28" s="69"/>
      <c r="I28" s="95"/>
      <c r="J28" s="95"/>
      <c r="K28" s="91"/>
      <c r="L28" s="95"/>
      <c r="M28"/>
    </row>
    <row r="29" spans="1:13">
      <c r="A29" s="29"/>
      <c r="B29" s="64" t="s">
        <v>0</v>
      </c>
      <c r="C29" s="70">
        <v>1943.76157506</v>
      </c>
      <c r="D29" s="70">
        <v>1147.0497758999998</v>
      </c>
      <c r="E29" s="70">
        <v>1054.5361481899999</v>
      </c>
      <c r="F29" s="70">
        <v>1176.6449227800003</v>
      </c>
      <c r="G29" s="102"/>
      <c r="H29" s="70">
        <v>2021.7208693500002</v>
      </c>
      <c r="I29" s="90">
        <v>1228.0697781899999</v>
      </c>
      <c r="J29" s="90">
        <v>1064.4742383100006</v>
      </c>
      <c r="K29" s="91"/>
      <c r="L29" s="92">
        <v>9.424134143773388E-3</v>
      </c>
      <c r="M29"/>
    </row>
    <row r="30" spans="1:13">
      <c r="B30" s="64" t="s">
        <v>8</v>
      </c>
      <c r="C30" s="70">
        <v>500.47878293501202</v>
      </c>
      <c r="D30" s="70">
        <v>501.54973012896806</v>
      </c>
      <c r="E30" s="70">
        <v>468.72796765307987</v>
      </c>
      <c r="F30" s="70">
        <v>405.12676357290002</v>
      </c>
      <c r="G30" s="102"/>
      <c r="H30" s="70">
        <v>482.15530165825902</v>
      </c>
      <c r="I30" s="90">
        <v>562.12558382701081</v>
      </c>
      <c r="J30" s="90">
        <v>626.38854956942032</v>
      </c>
      <c r="K30" s="91"/>
      <c r="L30" s="92">
        <v>0.33635838438603677</v>
      </c>
      <c r="M30"/>
    </row>
    <row r="31" spans="1:13">
      <c r="A31" s="29"/>
      <c r="B31" s="64" t="s">
        <v>7</v>
      </c>
      <c r="C31" s="70">
        <v>509.64501601049102</v>
      </c>
      <c r="D31" s="70">
        <v>604.72063735985898</v>
      </c>
      <c r="E31" s="70">
        <v>527.44710724101992</v>
      </c>
      <c r="F31" s="70">
        <v>453.79882812788037</v>
      </c>
      <c r="G31" s="102"/>
      <c r="H31" s="70">
        <v>454.54945995205298</v>
      </c>
      <c r="I31" s="90">
        <v>570.28215190937703</v>
      </c>
      <c r="J31" s="90">
        <v>517.04050180342983</v>
      </c>
      <c r="K31" s="91"/>
      <c r="L31" s="92">
        <v>-1.9730140320657272E-2</v>
      </c>
      <c r="M31"/>
    </row>
    <row r="32" spans="1:13">
      <c r="A32" s="29"/>
      <c r="B32" s="64" t="s">
        <v>153</v>
      </c>
      <c r="C32" s="70">
        <v>393.86603325545201</v>
      </c>
      <c r="D32" s="70">
        <v>249.18582880892501</v>
      </c>
      <c r="E32" s="70">
        <v>275.87234933235504</v>
      </c>
      <c r="F32" s="70">
        <v>284.83032870965781</v>
      </c>
      <c r="G32" s="102"/>
      <c r="H32" s="70">
        <v>340.72504685609505</v>
      </c>
      <c r="I32" s="90">
        <v>224.07940775304399</v>
      </c>
      <c r="J32" s="90">
        <v>224.65489158014793</v>
      </c>
      <c r="K32" s="91"/>
      <c r="L32" s="92">
        <v>-0.1856563656204025</v>
      </c>
      <c r="M32"/>
    </row>
    <row r="33" spans="1:13">
      <c r="A33"/>
      <c r="B33" s="64" t="s">
        <v>10</v>
      </c>
      <c r="C33" s="70">
        <v>310.72252057448003</v>
      </c>
      <c r="D33" s="70">
        <v>298.19694030622594</v>
      </c>
      <c r="E33" s="70">
        <v>308.73378994520203</v>
      </c>
      <c r="F33" s="70">
        <v>306.51167485348208</v>
      </c>
      <c r="G33" s="102"/>
      <c r="H33" s="70">
        <v>326.27171226072005</v>
      </c>
      <c r="I33" s="90">
        <v>314.54277552212091</v>
      </c>
      <c r="J33" s="90">
        <v>334.17218005755205</v>
      </c>
      <c r="K33" s="91"/>
      <c r="L33" s="92">
        <v>8.2395872887334895E-2</v>
      </c>
      <c r="M33"/>
    </row>
    <row r="34" spans="1:13">
      <c r="A34" s="29"/>
      <c r="B34" s="64" t="s">
        <v>9</v>
      </c>
      <c r="C34" s="70">
        <v>342.64536380101799</v>
      </c>
      <c r="D34" s="70">
        <v>301.47590931629293</v>
      </c>
      <c r="E34" s="70">
        <v>225.87780637358219</v>
      </c>
      <c r="F34" s="70">
        <v>280.55436879996705</v>
      </c>
      <c r="G34" s="102"/>
      <c r="H34" s="70">
        <v>355.94687775526</v>
      </c>
      <c r="I34" s="90">
        <v>802.64967171655007</v>
      </c>
      <c r="J34" s="90">
        <v>280.60963571986986</v>
      </c>
      <c r="K34" s="91"/>
      <c r="L34" s="92">
        <v>0.24230724667020184</v>
      </c>
      <c r="M34"/>
    </row>
    <row r="35" spans="1:13">
      <c r="A35" s="29"/>
      <c r="B35" s="64" t="s">
        <v>206</v>
      </c>
      <c r="C35" s="70">
        <v>1304.78662362455</v>
      </c>
      <c r="D35" s="70">
        <v>1376.7520037481499</v>
      </c>
      <c r="E35" s="70">
        <v>1209.1411370560199</v>
      </c>
      <c r="F35" s="70">
        <v>1242.1944080747999</v>
      </c>
      <c r="G35" s="102"/>
      <c r="H35" s="70">
        <v>1418.9645577030701</v>
      </c>
      <c r="I35" s="90">
        <v>1536.54461505166</v>
      </c>
      <c r="J35" s="90">
        <v>1395.1873017393395</v>
      </c>
      <c r="K35" s="91"/>
      <c r="L35" s="92">
        <v>0.15386637587759122</v>
      </c>
      <c r="M35"/>
    </row>
    <row r="36" spans="1:13">
      <c r="A36"/>
      <c r="B36" s="64" t="s">
        <v>1</v>
      </c>
      <c r="C36" s="70">
        <v>219.66963364701201</v>
      </c>
      <c r="D36" s="70">
        <v>118.01253063963998</v>
      </c>
      <c r="E36" s="70">
        <v>156.00213917538804</v>
      </c>
      <c r="F36" s="70">
        <v>125.25411844005203</v>
      </c>
      <c r="G36" s="102"/>
      <c r="H36" s="70">
        <v>118.64038117999999</v>
      </c>
      <c r="I36" s="90">
        <v>128.29509059</v>
      </c>
      <c r="J36" s="90">
        <v>155.91164026999996</v>
      </c>
      <c r="K36" s="91"/>
      <c r="L36" s="92">
        <v>-5.8011323348796588E-4</v>
      </c>
      <c r="M36"/>
    </row>
    <row r="37" spans="1:13">
      <c r="A37"/>
      <c r="B37" s="68" t="s">
        <v>143</v>
      </c>
      <c r="C37" s="69"/>
      <c r="D37" s="69"/>
      <c r="E37" s="69"/>
      <c r="F37" s="69"/>
      <c r="G37" s="102"/>
      <c r="H37" s="69"/>
      <c r="I37" s="95"/>
      <c r="J37" s="95"/>
      <c r="K37" s="91"/>
      <c r="L37" s="95"/>
      <c r="M37"/>
    </row>
    <row r="38" spans="1:13">
      <c r="A38"/>
      <c r="B38" s="64" t="s">
        <v>0</v>
      </c>
      <c r="C38" s="70">
        <v>471.47220568999995</v>
      </c>
      <c r="D38" s="70">
        <v>415.43022593000006</v>
      </c>
      <c r="E38" s="70">
        <v>280.61379191000015</v>
      </c>
      <c r="F38" s="70">
        <v>509.36345082999992</v>
      </c>
      <c r="G38" s="102"/>
      <c r="H38" s="70">
        <v>463.26063101999995</v>
      </c>
      <c r="I38" s="90">
        <v>538.45410491000007</v>
      </c>
      <c r="J38" s="90">
        <v>387.5497435000002</v>
      </c>
      <c r="K38" s="91"/>
      <c r="L38" s="92">
        <v>0.38107874478349624</v>
      </c>
      <c r="M38"/>
    </row>
    <row r="39" spans="1:13">
      <c r="A39" s="29"/>
      <c r="B39" s="64" t="s">
        <v>8</v>
      </c>
      <c r="C39" s="70">
        <v>337.51726340356799</v>
      </c>
      <c r="D39" s="70">
        <v>272.47433034461892</v>
      </c>
      <c r="E39" s="70">
        <v>293.20894173747206</v>
      </c>
      <c r="F39" s="70">
        <v>306.27456176947112</v>
      </c>
      <c r="G39" s="102"/>
      <c r="H39" s="70">
        <v>246.854770815188</v>
      </c>
      <c r="I39" s="90">
        <v>304.41515191770702</v>
      </c>
      <c r="J39" s="90">
        <v>312.08875126237706</v>
      </c>
      <c r="K39" s="91"/>
      <c r="L39" s="92">
        <v>6.4390292509596284E-2</v>
      </c>
      <c r="M39"/>
    </row>
    <row r="40" spans="1:13">
      <c r="B40" s="64" t="s">
        <v>7</v>
      </c>
      <c r="C40" s="70">
        <v>0.85415010399150193</v>
      </c>
      <c r="D40" s="70">
        <v>0.62363532052671811</v>
      </c>
      <c r="E40" s="70">
        <v>0.38670001528837994</v>
      </c>
      <c r="F40" s="70">
        <v>0.39028494590883001</v>
      </c>
      <c r="G40" s="102"/>
      <c r="H40" s="70">
        <v>0.199265320948008</v>
      </c>
      <c r="I40" s="90">
        <v>0.28962303976748704</v>
      </c>
      <c r="J40" s="90">
        <v>0.13839404205222394</v>
      </c>
      <c r="K40" s="91"/>
      <c r="L40" s="92">
        <v>-0.64211524028770173</v>
      </c>
      <c r="M40"/>
    </row>
    <row r="41" spans="1:13">
      <c r="A41" s="29"/>
      <c r="B41" s="64" t="s">
        <v>153</v>
      </c>
      <c r="C41" s="70">
        <v>79.352041507205996</v>
      </c>
      <c r="D41" s="70">
        <v>53.389546119066011</v>
      </c>
      <c r="E41" s="70">
        <v>71.485524761448971</v>
      </c>
      <c r="F41" s="70">
        <v>75.455846026947995</v>
      </c>
      <c r="G41" s="102"/>
      <c r="H41" s="70">
        <v>89.929970184906296</v>
      </c>
      <c r="I41" s="90">
        <v>82.943471431278709</v>
      </c>
      <c r="J41" s="90">
        <v>66.313620195875018</v>
      </c>
      <c r="K41" s="91"/>
      <c r="L41" s="92">
        <v>-7.2348976703086057E-2</v>
      </c>
      <c r="M41"/>
    </row>
    <row r="42" spans="1:13">
      <c r="A42" s="29"/>
      <c r="B42" s="64" t="s">
        <v>10</v>
      </c>
      <c r="C42" s="70">
        <v>60.398426084527799</v>
      </c>
      <c r="D42" s="70">
        <v>57.4621204518632</v>
      </c>
      <c r="E42" s="70">
        <v>52.549130547817001</v>
      </c>
      <c r="F42" s="70">
        <v>55.919034994029005</v>
      </c>
      <c r="G42" s="102"/>
      <c r="H42" s="70">
        <v>59.241377431706198</v>
      </c>
      <c r="I42" s="90">
        <v>55.952858204917803</v>
      </c>
      <c r="J42" s="90">
        <v>71.389491374930003</v>
      </c>
      <c r="K42" s="91"/>
      <c r="L42" s="92">
        <v>0.35852849763078848</v>
      </c>
    </row>
    <row r="43" spans="1:13">
      <c r="A43"/>
      <c r="B43" s="64" t="s">
        <v>9</v>
      </c>
      <c r="C43" s="70">
        <v>141.56962671282801</v>
      </c>
      <c r="D43" s="70">
        <v>100.87618117154298</v>
      </c>
      <c r="E43" s="70">
        <v>92.764524499205038</v>
      </c>
      <c r="F43" s="70">
        <v>88.861033282194001</v>
      </c>
      <c r="G43" s="102"/>
      <c r="H43" s="70">
        <v>98.626987576143705</v>
      </c>
      <c r="I43" s="90">
        <v>89.771992808544297</v>
      </c>
      <c r="J43" s="90">
        <v>113.52594843838898</v>
      </c>
      <c r="K43" s="91"/>
      <c r="L43" s="92">
        <v>0.22380779776822832</v>
      </c>
    </row>
    <row r="44" spans="1:13">
      <c r="A44" s="29"/>
      <c r="B44" s="64" t="s">
        <v>202</v>
      </c>
      <c r="C44" s="70">
        <v>108.79136137824899</v>
      </c>
      <c r="D44" s="70">
        <v>119.64237610540299</v>
      </c>
      <c r="E44" s="70">
        <v>99.687337407861008</v>
      </c>
      <c r="F44" s="70">
        <v>225.52428002222803</v>
      </c>
      <c r="G44" s="102"/>
      <c r="H44" s="70">
        <v>167.53384230621501</v>
      </c>
      <c r="I44" s="90">
        <v>118.397844393594</v>
      </c>
      <c r="J44" s="90">
        <v>74.237122532538024</v>
      </c>
      <c r="K44" s="91"/>
      <c r="L44" s="92">
        <v>-0.25530037753136003</v>
      </c>
    </row>
    <row r="45" spans="1:13">
      <c r="A45"/>
      <c r="B45" s="64" t="s">
        <v>1</v>
      </c>
      <c r="C45" s="70" t="s">
        <v>136</v>
      </c>
      <c r="D45" s="70" t="s">
        <v>136</v>
      </c>
      <c r="E45" s="70" t="s">
        <v>136</v>
      </c>
      <c r="F45" s="70" t="s">
        <v>136</v>
      </c>
      <c r="G45" s="102"/>
      <c r="H45" s="70" t="s">
        <v>136</v>
      </c>
      <c r="I45" s="90" t="s">
        <v>136</v>
      </c>
      <c r="J45" s="90" t="s">
        <v>136</v>
      </c>
      <c r="K45" s="91"/>
      <c r="L45" s="90" t="s">
        <v>136</v>
      </c>
    </row>
    <row r="46" spans="1:13">
      <c r="A46"/>
      <c r="B46" s="68" t="s">
        <v>3</v>
      </c>
      <c r="C46" s="69"/>
      <c r="D46" s="69"/>
      <c r="E46" s="69"/>
      <c r="F46" s="69"/>
      <c r="G46" s="102"/>
      <c r="H46" s="69"/>
      <c r="I46" s="95"/>
      <c r="J46" s="95"/>
      <c r="K46" s="91"/>
      <c r="L46" s="95"/>
    </row>
    <row r="47" spans="1:13">
      <c r="A47"/>
      <c r="B47" s="64" t="s">
        <v>0</v>
      </c>
      <c r="C47" s="70">
        <v>103.18856138269601</v>
      </c>
      <c r="D47" s="70">
        <v>117.96509553907799</v>
      </c>
      <c r="E47" s="70">
        <v>112.58443330163303</v>
      </c>
      <c r="F47" s="70">
        <v>119.60688422672297</v>
      </c>
      <c r="G47" s="102"/>
      <c r="H47" s="70">
        <v>108.29247753404501</v>
      </c>
      <c r="I47" s="90">
        <v>97.744514359760998</v>
      </c>
      <c r="J47" s="90">
        <v>123.81816167505198</v>
      </c>
      <c r="K47" s="91"/>
      <c r="L47" s="92">
        <v>9.9780476252181935E-2</v>
      </c>
    </row>
    <row r="48" spans="1:13">
      <c r="A48"/>
      <c r="B48" s="64" t="s">
        <v>8</v>
      </c>
      <c r="C48" s="70">
        <v>28.796739747660901</v>
      </c>
      <c r="D48" s="70">
        <v>31.508605044072596</v>
      </c>
      <c r="E48" s="70">
        <v>20.803006919132095</v>
      </c>
      <c r="F48" s="70">
        <v>20.381334677225411</v>
      </c>
      <c r="G48" s="102"/>
      <c r="H48" s="70">
        <v>14.3216589052734</v>
      </c>
      <c r="I48" s="90">
        <v>22.009756665309297</v>
      </c>
      <c r="J48" s="90">
        <v>13.748388599306097</v>
      </c>
      <c r="K48" s="91"/>
      <c r="L48" s="92">
        <v>-0.33911531862915506</v>
      </c>
    </row>
    <row r="49" spans="1:12">
      <c r="A49" s="29"/>
      <c r="B49" s="64" t="s">
        <v>7</v>
      </c>
      <c r="C49" s="70">
        <v>23.981969172862101</v>
      </c>
      <c r="D49" s="70">
        <v>29.255774143749399</v>
      </c>
      <c r="E49" s="70">
        <v>12.68788187858641</v>
      </c>
      <c r="F49" s="70">
        <v>10.38474189869379</v>
      </c>
      <c r="G49" s="102"/>
      <c r="H49" s="70">
        <v>27.561730054311401</v>
      </c>
      <c r="I49" s="90">
        <v>23.228041472393496</v>
      </c>
      <c r="J49" s="90">
        <v>25.748918897368895</v>
      </c>
      <c r="K49" s="91"/>
      <c r="L49" s="92">
        <v>1.0294103573604241</v>
      </c>
    </row>
    <row r="50" spans="1:12">
      <c r="B50" s="64" t="s">
        <v>153</v>
      </c>
      <c r="C50" s="70">
        <v>4.9528560768232204</v>
      </c>
      <c r="D50" s="70">
        <v>18.04177073117248</v>
      </c>
      <c r="E50" s="70">
        <v>8.3877907261414002</v>
      </c>
      <c r="F50" s="70">
        <v>-0.28318304131839866</v>
      </c>
      <c r="G50" s="102"/>
      <c r="H50" s="70">
        <v>3.4239843825995901</v>
      </c>
      <c r="I50" s="90">
        <v>10.57013783752901</v>
      </c>
      <c r="J50" s="90">
        <v>0.89427200352530001</v>
      </c>
      <c r="K50" s="91"/>
      <c r="L50" s="92">
        <v>-0.89338408256440993</v>
      </c>
    </row>
    <row r="51" spans="1:12">
      <c r="A51" s="29"/>
      <c r="B51" s="64" t="s">
        <v>10</v>
      </c>
      <c r="C51" s="70">
        <v>13.0539407027364</v>
      </c>
      <c r="D51" s="70">
        <v>14.254371531147401</v>
      </c>
      <c r="E51" s="70">
        <v>15.773737485009693</v>
      </c>
      <c r="F51" s="70">
        <v>15.436219586032507</v>
      </c>
      <c r="G51" s="102"/>
      <c r="H51" s="70">
        <v>17.576356440123703</v>
      </c>
      <c r="I51" s="90">
        <v>10.210458143833694</v>
      </c>
      <c r="J51" s="90">
        <v>15.684369714740104</v>
      </c>
      <c r="K51" s="91"/>
      <c r="L51" s="92">
        <v>-5.6656052729747025E-3</v>
      </c>
    </row>
    <row r="52" spans="1:12">
      <c r="A52" s="29"/>
      <c r="B52" s="64" t="s">
        <v>9</v>
      </c>
      <c r="C52" s="70">
        <v>23.1474573306499</v>
      </c>
      <c r="D52" s="70">
        <v>20.466752661360104</v>
      </c>
      <c r="E52" s="70">
        <v>11.075248377453093</v>
      </c>
      <c r="F52" s="70">
        <v>15.007438941338208</v>
      </c>
      <c r="G52" s="102"/>
      <c r="H52" s="70">
        <v>10.112473376847399</v>
      </c>
      <c r="I52" s="90">
        <v>9.6623323262370011</v>
      </c>
      <c r="J52" s="90">
        <v>0.44874264159789945</v>
      </c>
      <c r="K52" s="91"/>
      <c r="L52" s="92">
        <v>-0.95948238573940736</v>
      </c>
    </row>
    <row r="53" spans="1:12">
      <c r="A53"/>
      <c r="B53" s="64" t="s">
        <v>206</v>
      </c>
      <c r="C53" s="70">
        <v>-29.419716487789199</v>
      </c>
      <c r="D53" s="70">
        <v>-22.283915584671103</v>
      </c>
      <c r="E53" s="70">
        <v>31.715245530142301</v>
      </c>
      <c r="F53" s="70">
        <v>36.839808665577195</v>
      </c>
      <c r="G53" s="102"/>
      <c r="H53" s="70">
        <v>32.442537376305403</v>
      </c>
      <c r="I53" s="90">
        <v>50.328328335984786</v>
      </c>
      <c r="J53" s="90">
        <v>12.611289338035718</v>
      </c>
      <c r="K53" s="91"/>
      <c r="L53" s="92">
        <v>-0.60235876698321955</v>
      </c>
    </row>
    <row r="54" spans="1:12">
      <c r="A54" s="29"/>
      <c r="B54" s="64" t="s">
        <v>1</v>
      </c>
      <c r="C54" s="70">
        <v>-11.9216690734726</v>
      </c>
      <c r="D54" s="70">
        <v>-1.3776242001505992</v>
      </c>
      <c r="E54" s="70">
        <v>-4.2239206481776996</v>
      </c>
      <c r="F54" s="70">
        <v>-3.0787382624836006</v>
      </c>
      <c r="G54" s="102"/>
      <c r="H54" s="70">
        <v>-2.0791431916245902</v>
      </c>
      <c r="I54" s="90">
        <v>0.16243468308855014</v>
      </c>
      <c r="J54" s="90">
        <v>0.12497022422817006</v>
      </c>
      <c r="K54" s="91"/>
      <c r="L54" s="92">
        <v>1.0295863096486164</v>
      </c>
    </row>
    <row r="55" spans="1:12">
      <c r="A55"/>
      <c r="B55" s="64" t="s">
        <v>145</v>
      </c>
      <c r="C55" s="70">
        <v>-28.985623468037744</v>
      </c>
      <c r="D55" s="70">
        <v>-63.972229352588272</v>
      </c>
      <c r="E55" s="70">
        <v>-29.021301280983323</v>
      </c>
      <c r="F55" s="70">
        <v>-138.19706752649117</v>
      </c>
      <c r="G55" s="102"/>
      <c r="H55" s="70">
        <v>-38.323738069303317</v>
      </c>
      <c r="I55" s="90">
        <v>-33.246272245510852</v>
      </c>
      <c r="J55" s="90">
        <v>-32.677533231538206</v>
      </c>
      <c r="K55" s="91"/>
      <c r="L55" s="92">
        <v>-0.12598442485935971</v>
      </c>
    </row>
    <row r="56" spans="1:12">
      <c r="A56"/>
      <c r="B56" s="68" t="s">
        <v>4</v>
      </c>
      <c r="C56" s="69"/>
      <c r="D56" s="69"/>
      <c r="E56" s="69"/>
      <c r="F56" s="69"/>
      <c r="G56" s="103"/>
      <c r="H56" s="69"/>
      <c r="I56" s="95"/>
      <c r="J56" s="95"/>
      <c r="K56" s="91"/>
      <c r="L56" s="95"/>
    </row>
    <row r="57" spans="1:12">
      <c r="A57"/>
      <c r="B57" s="64" t="s">
        <v>0</v>
      </c>
      <c r="C57" s="71">
        <v>0.96525167809136059</v>
      </c>
      <c r="D57" s="71">
        <v>0.90927472863987746</v>
      </c>
      <c r="E57" s="71">
        <v>0.89900540319107081</v>
      </c>
      <c r="F57" s="71">
        <v>0.90466026581828085</v>
      </c>
      <c r="G57" s="103"/>
      <c r="H57" s="71">
        <v>0.93299937487995688</v>
      </c>
      <c r="I57" s="92">
        <v>0.99210498631384314</v>
      </c>
      <c r="J57" s="92">
        <v>0.95963483552316287</v>
      </c>
      <c r="K57" s="91"/>
      <c r="L57" s="93">
        <v>6.0629432332092055</v>
      </c>
    </row>
    <row r="58" spans="1:12">
      <c r="A58"/>
      <c r="B58" s="64" t="s">
        <v>8</v>
      </c>
      <c r="C58" s="71">
        <v>0.95046682447824438</v>
      </c>
      <c r="D58" s="71">
        <v>0.8105811945498862</v>
      </c>
      <c r="E58" s="71">
        <v>0.82001714198748843</v>
      </c>
      <c r="F58" s="71">
        <v>0.90342602979295283</v>
      </c>
      <c r="G58" s="103"/>
      <c r="H58" s="71">
        <v>0.88200315706220633</v>
      </c>
      <c r="I58" s="92">
        <v>0.84174961999391362</v>
      </c>
      <c r="J58" s="92">
        <v>0.89643973240900943</v>
      </c>
      <c r="K58" s="91"/>
      <c r="L58" s="93">
        <v>7.6422590421520997</v>
      </c>
    </row>
    <row r="59" spans="1:12">
      <c r="B59" s="64" t="s">
        <v>7</v>
      </c>
      <c r="C59" s="71">
        <v>1.0170395745978036</v>
      </c>
      <c r="D59" s="71">
        <v>0.96205389576960831</v>
      </c>
      <c r="E59" s="71">
        <v>0.94653845934429393</v>
      </c>
      <c r="F59" s="71">
        <v>0.97525574990903263</v>
      </c>
      <c r="G59" s="103"/>
      <c r="H59" s="71">
        <v>0.96648136721666345</v>
      </c>
      <c r="I59" s="92">
        <v>0.97731953352877299</v>
      </c>
      <c r="J59" s="92">
        <v>0.9889307476213578</v>
      </c>
      <c r="K59" s="91"/>
      <c r="L59" s="93">
        <v>4.2392288277063876</v>
      </c>
    </row>
    <row r="60" spans="1:12">
      <c r="A60" s="29"/>
      <c r="B60" s="64" t="s">
        <v>153</v>
      </c>
      <c r="C60" s="71">
        <v>1.0152650188042451</v>
      </c>
      <c r="D60" s="71">
        <v>0.92084766443643495</v>
      </c>
      <c r="E60" s="71">
        <v>1.0276933978457026</v>
      </c>
      <c r="F60" s="71">
        <v>0.98998760298170807</v>
      </c>
      <c r="G60" s="103"/>
      <c r="H60" s="71">
        <v>1.0473918473405526</v>
      </c>
      <c r="I60" s="92">
        <v>0.98710359684022153</v>
      </c>
      <c r="J60" s="92">
        <v>1.0730045837320643</v>
      </c>
      <c r="K60" s="91"/>
      <c r="L60" s="93">
        <v>4.5311185886361738</v>
      </c>
    </row>
    <row r="61" spans="1:12">
      <c r="B61" s="64" t="s">
        <v>10</v>
      </c>
      <c r="C61" s="71">
        <v>0.97314226740576282</v>
      </c>
      <c r="D61" s="71">
        <v>0.89487346596605533</v>
      </c>
      <c r="E61" s="71">
        <v>0.9109160655621944</v>
      </c>
      <c r="F61" s="71">
        <v>0.96669622341815231</v>
      </c>
      <c r="G61" s="103"/>
      <c r="H61" s="71">
        <v>0.89363554202733009</v>
      </c>
      <c r="I61" s="92">
        <v>0.95265800801747935</v>
      </c>
      <c r="J61" s="92">
        <v>0.94728713892092398</v>
      </c>
      <c r="K61" s="91"/>
      <c r="L61" s="93">
        <v>3.6371073358729578</v>
      </c>
    </row>
    <row r="62" spans="1:12">
      <c r="A62" s="29"/>
      <c r="B62" s="64" t="s">
        <v>9</v>
      </c>
      <c r="C62" s="71">
        <v>0.90924701377985173</v>
      </c>
      <c r="D62" s="71">
        <v>0.84184880468586198</v>
      </c>
      <c r="E62" s="71">
        <v>0.9586925422918513</v>
      </c>
      <c r="F62" s="71">
        <v>0.90937064022158887</v>
      </c>
      <c r="G62" s="103"/>
      <c r="H62" s="71">
        <v>0.92989814396763104</v>
      </c>
      <c r="I62" s="92">
        <v>0.9394616345314083</v>
      </c>
      <c r="J62" s="92">
        <v>1.0422327806847991</v>
      </c>
      <c r="K62" s="91"/>
      <c r="L62" s="93">
        <v>8.3540238392947774</v>
      </c>
    </row>
    <row r="63" spans="1:12">
      <c r="A63" s="29"/>
      <c r="B63" s="64" t="s">
        <v>206</v>
      </c>
      <c r="C63" s="71">
        <v>1.0930413966793207</v>
      </c>
      <c r="D63" s="71">
        <v>1.0435634606754884</v>
      </c>
      <c r="E63" s="71">
        <v>0.95329121057451738</v>
      </c>
      <c r="F63" s="71">
        <v>0.9487089780454423</v>
      </c>
      <c r="G63" s="103"/>
      <c r="H63" s="71">
        <v>0.95087118264217696</v>
      </c>
      <c r="I63" s="92">
        <v>0.94589539021485169</v>
      </c>
      <c r="J63" s="92">
        <v>1.0503302045818645</v>
      </c>
      <c r="K63" s="91"/>
      <c r="L63" s="93">
        <v>9.7038994007347164</v>
      </c>
    </row>
    <row r="64" spans="1:12">
      <c r="A64" s="29"/>
      <c r="B64" s="64" t="s">
        <v>1</v>
      </c>
      <c r="C64" s="71">
        <v>1.1018086381775094</v>
      </c>
      <c r="D64" s="71">
        <v>0.87771209084819279</v>
      </c>
      <c r="E64" s="71">
        <v>0.94651507354005782</v>
      </c>
      <c r="F64" s="71">
        <v>0.9791106139683825</v>
      </c>
      <c r="G64" s="103"/>
      <c r="H64" s="71">
        <v>1.0027414698476231</v>
      </c>
      <c r="I64" s="92">
        <v>0.99068106278231816</v>
      </c>
      <c r="J64" s="92">
        <v>1.104972867557962</v>
      </c>
      <c r="K64" s="91"/>
      <c r="L64" s="93">
        <v>15.845779401790416</v>
      </c>
    </row>
    <row r="65" spans="1:12">
      <c r="A65" s="29"/>
      <c r="B65" s="68" t="s">
        <v>6</v>
      </c>
      <c r="C65" s="69"/>
      <c r="D65" s="69"/>
      <c r="E65" s="69"/>
      <c r="F65" s="69"/>
      <c r="G65" s="103"/>
      <c r="H65" s="69"/>
      <c r="I65" s="95"/>
      <c r="J65" s="95"/>
      <c r="K65" s="91"/>
      <c r="L65" s="95"/>
    </row>
    <row r="66" spans="1:12">
      <c r="A66"/>
      <c r="B66" s="64" t="s">
        <v>0</v>
      </c>
      <c r="C66" s="71">
        <v>0.73694185949527446</v>
      </c>
      <c r="D66" s="71">
        <v>0.67585175790539875</v>
      </c>
      <c r="E66" s="71">
        <v>0.67822919016115701</v>
      </c>
      <c r="F66" s="71">
        <v>0.67316773773923499</v>
      </c>
      <c r="G66" s="103"/>
      <c r="H66" s="71">
        <v>0.70650294005447445</v>
      </c>
      <c r="I66" s="92">
        <v>0.71992598554288278</v>
      </c>
      <c r="J66" s="92">
        <v>0.73106612242728697</v>
      </c>
      <c r="K66" s="91"/>
      <c r="L66" s="93">
        <v>5.2836932266129955</v>
      </c>
    </row>
    <row r="67" spans="1:12">
      <c r="A67"/>
      <c r="B67" s="64" t="s">
        <v>8</v>
      </c>
      <c r="C67" s="71">
        <v>0.6032610866794349</v>
      </c>
      <c r="D67" s="71">
        <v>0.44825490683571284</v>
      </c>
      <c r="E67" s="71">
        <v>0.45052696948100041</v>
      </c>
      <c r="F67" s="71">
        <v>0.51453414250769802</v>
      </c>
      <c r="G67" s="103"/>
      <c r="H67" s="71">
        <v>0.51734906610904396</v>
      </c>
      <c r="I67" s="92">
        <v>0.49911387516618655</v>
      </c>
      <c r="J67" s="92">
        <v>0.53659232155905612</v>
      </c>
      <c r="K67" s="91"/>
      <c r="L67" s="93">
        <v>8.606535207805571</v>
      </c>
    </row>
    <row r="68" spans="1:12">
      <c r="A68"/>
      <c r="B68" s="64" t="s">
        <v>7</v>
      </c>
      <c r="C68" s="71">
        <v>0.71772637239138481</v>
      </c>
      <c r="D68" s="71">
        <v>0.63065832439774439</v>
      </c>
      <c r="E68" s="71">
        <v>0.60489564375829052</v>
      </c>
      <c r="F68" s="71">
        <v>0.64003281623491226</v>
      </c>
      <c r="G68" s="103"/>
      <c r="H68" s="71">
        <v>0.64078498864907907</v>
      </c>
      <c r="I68" s="92">
        <v>0.67048843080694276</v>
      </c>
      <c r="J68" s="92">
        <v>0.69471018668960416</v>
      </c>
      <c r="K68" s="91"/>
      <c r="L68" s="93">
        <v>8.9814542931313639</v>
      </c>
    </row>
    <row r="69" spans="1:12">
      <c r="A69"/>
      <c r="B69" s="64" t="s">
        <v>153</v>
      </c>
      <c r="C69" s="71">
        <v>0.76111134886416476</v>
      </c>
      <c r="D69" s="71">
        <v>0.66865858470550976</v>
      </c>
      <c r="E69" s="71">
        <v>0.7533093673821909</v>
      </c>
      <c r="F69" s="71">
        <v>0.68700674478599089</v>
      </c>
      <c r="G69" s="103"/>
      <c r="H69" s="71">
        <v>0.73443523682136602</v>
      </c>
      <c r="I69" s="92">
        <v>0.69521097999440451</v>
      </c>
      <c r="J69" s="92">
        <v>0.77658362454981533</v>
      </c>
      <c r="K69" s="91"/>
      <c r="L69" s="93">
        <v>2.3274257167624435</v>
      </c>
    </row>
    <row r="70" spans="1:12">
      <c r="A70" s="29"/>
      <c r="B70" s="64" t="s">
        <v>10</v>
      </c>
      <c r="C70" s="71">
        <v>0.61851522681922821</v>
      </c>
      <c r="D70" s="71">
        <v>0.46290433570322076</v>
      </c>
      <c r="E70" s="71">
        <v>0.55468323511535567</v>
      </c>
      <c r="F70" s="71">
        <v>0.56534513446782531</v>
      </c>
      <c r="G70" s="103"/>
      <c r="H70" s="71">
        <v>0.57282535113510269</v>
      </c>
      <c r="I70" s="92">
        <v>0.59781483760917009</v>
      </c>
      <c r="J70" s="92">
        <v>0.59814680856785252</v>
      </c>
      <c r="K70" s="91"/>
      <c r="L70" s="93">
        <v>4.3463573452496851</v>
      </c>
    </row>
    <row r="71" spans="1:12">
      <c r="B71" s="64" t="s">
        <v>9</v>
      </c>
      <c r="C71" s="71">
        <v>0.61696160736054872</v>
      </c>
      <c r="D71" s="71">
        <v>0.60519448761083727</v>
      </c>
      <c r="E71" s="71">
        <v>0.68158436815628554</v>
      </c>
      <c r="F71" s="71">
        <v>0.65445497786745732</v>
      </c>
      <c r="G71" s="103"/>
      <c r="H71" s="71">
        <v>0.70539902987325054</v>
      </c>
      <c r="I71" s="92">
        <v>0.72359658754188438</v>
      </c>
      <c r="J71" s="92">
        <v>0.79983804578859519</v>
      </c>
      <c r="K71" s="91"/>
      <c r="L71" s="93">
        <v>11.825367763230965</v>
      </c>
    </row>
    <row r="72" spans="1:12">
      <c r="A72" s="29"/>
      <c r="B72" s="64" t="s">
        <v>206</v>
      </c>
      <c r="C72" s="71">
        <v>0.75918216507924952</v>
      </c>
      <c r="D72" s="71">
        <v>0.74953890641663989</v>
      </c>
      <c r="E72" s="71">
        <v>0.66918098805624338</v>
      </c>
      <c r="F72" s="71">
        <v>0.63658392809918907</v>
      </c>
      <c r="G72" s="103"/>
      <c r="H72" s="71">
        <v>0.67437931561795217</v>
      </c>
      <c r="I72" s="92">
        <v>0.63006714192472058</v>
      </c>
      <c r="J72" s="92">
        <v>0.77751339129969632</v>
      </c>
      <c r="K72" s="91"/>
      <c r="L72" s="93">
        <v>10.833240324345294</v>
      </c>
    </row>
    <row r="73" spans="1:12">
      <c r="A73"/>
      <c r="B73" s="64" t="s">
        <v>1</v>
      </c>
      <c r="C73" s="71">
        <v>0.67045343275918345</v>
      </c>
      <c r="D73" s="71">
        <v>0.43171257468665641</v>
      </c>
      <c r="E73" s="71">
        <v>0.50489717239628573</v>
      </c>
      <c r="F73" s="71">
        <v>0.50085706383448236</v>
      </c>
      <c r="G73" s="103"/>
      <c r="H73" s="71">
        <v>0.51619515149089279</v>
      </c>
      <c r="I73" s="92">
        <v>0.50225661800563615</v>
      </c>
      <c r="J73" s="92">
        <v>0.58852168849925102</v>
      </c>
      <c r="K73" s="91"/>
      <c r="L73" s="93">
        <v>8.3624516102965281</v>
      </c>
    </row>
    <row r="74" spans="1:12">
      <c r="A74" s="29"/>
      <c r="B74" s="68" t="s">
        <v>5</v>
      </c>
      <c r="C74" s="69"/>
      <c r="D74" s="69"/>
      <c r="E74" s="69"/>
      <c r="F74" s="69"/>
      <c r="G74" s="103"/>
      <c r="H74" s="69"/>
      <c r="I74" s="95"/>
      <c r="J74" s="95"/>
      <c r="K74" s="91"/>
      <c r="L74" s="95"/>
    </row>
    <row r="75" spans="1:12">
      <c r="A75" s="29"/>
      <c r="B75" s="64" t="s">
        <v>0</v>
      </c>
      <c r="C75" s="71">
        <v>0.22830981859608609</v>
      </c>
      <c r="D75" s="71">
        <v>0.23342297073447868</v>
      </c>
      <c r="E75" s="71">
        <v>0.22077621302991379</v>
      </c>
      <c r="F75" s="71">
        <v>0.23149252807904583</v>
      </c>
      <c r="G75" s="103"/>
      <c r="H75" s="71">
        <v>0.22649643482548246</v>
      </c>
      <c r="I75" s="92">
        <v>0.27217900077096041</v>
      </c>
      <c r="J75" s="92">
        <v>0.22856871309587587</v>
      </c>
      <c r="K75" s="91"/>
      <c r="L75" s="93">
        <v>0.77925000659620769</v>
      </c>
    </row>
    <row r="76" spans="1:12">
      <c r="A76"/>
      <c r="B76" s="64" t="s">
        <v>8</v>
      </c>
      <c r="C76" s="71">
        <v>0.34720573779880942</v>
      </c>
      <c r="D76" s="71">
        <v>0.36232628771417341</v>
      </c>
      <c r="E76" s="71">
        <v>0.36949017250648797</v>
      </c>
      <c r="F76" s="71">
        <v>0.38889188728525476</v>
      </c>
      <c r="G76" s="103"/>
      <c r="H76" s="71">
        <v>0.36465409095316237</v>
      </c>
      <c r="I76" s="92">
        <v>0.34263574482772702</v>
      </c>
      <c r="J76" s="92">
        <v>0.35984741084995336</v>
      </c>
      <c r="K76" s="91"/>
      <c r="L76" s="93">
        <v>-0.96427616565346042</v>
      </c>
    </row>
    <row r="77" spans="1:12">
      <c r="A77"/>
      <c r="B77" s="64" t="s">
        <v>7</v>
      </c>
      <c r="C77" s="71">
        <v>0.29931320220641883</v>
      </c>
      <c r="D77" s="71">
        <v>0.33139557137186398</v>
      </c>
      <c r="E77" s="71">
        <v>0.3416428155860034</v>
      </c>
      <c r="F77" s="71">
        <v>0.33522293367412043</v>
      </c>
      <c r="G77" s="103"/>
      <c r="H77" s="71">
        <v>0.32569637856758438</v>
      </c>
      <c r="I77" s="92">
        <v>0.30683110272183023</v>
      </c>
      <c r="J77" s="92">
        <v>0.29422056093175364</v>
      </c>
      <c r="K77" s="91"/>
      <c r="L77" s="93">
        <v>-4.7422254654249762</v>
      </c>
    </row>
    <row r="78" spans="1:12">
      <c r="A78"/>
      <c r="B78" s="64" t="s">
        <v>153</v>
      </c>
      <c r="C78" s="71">
        <v>0.25415366994008043</v>
      </c>
      <c r="D78" s="71">
        <v>0.25218907973092514</v>
      </c>
      <c r="E78" s="71">
        <v>0.27438403046351167</v>
      </c>
      <c r="F78" s="71">
        <v>0.30298085819571724</v>
      </c>
      <c r="G78" s="103"/>
      <c r="H78" s="71">
        <v>0.31295661051918644</v>
      </c>
      <c r="I78" s="92">
        <v>0.29189261684581708</v>
      </c>
      <c r="J78" s="92">
        <v>0.29642095918224898</v>
      </c>
      <c r="K78" s="91"/>
      <c r="L78" s="93">
        <v>2.2036928718737303</v>
      </c>
    </row>
    <row r="79" spans="1:12">
      <c r="A79"/>
      <c r="B79" s="64" t="s">
        <v>10</v>
      </c>
      <c r="C79" s="71">
        <v>0.35462704058653455</v>
      </c>
      <c r="D79" s="71">
        <v>0.43196913026283457</v>
      </c>
      <c r="E79" s="71">
        <v>0.35623283044683879</v>
      </c>
      <c r="F79" s="71">
        <v>0.40135108895032701</v>
      </c>
      <c r="G79" s="103"/>
      <c r="H79" s="71">
        <v>0.32081019089222745</v>
      </c>
      <c r="I79" s="92">
        <v>0.35484317040830921</v>
      </c>
      <c r="J79" s="92">
        <v>0.34914033035307146</v>
      </c>
      <c r="K79" s="91"/>
      <c r="L79" s="93">
        <v>-0.70925000937673288</v>
      </c>
    </row>
    <row r="80" spans="1:12">
      <c r="A80" s="29"/>
      <c r="B80" s="64" t="s">
        <v>9</v>
      </c>
      <c r="C80" s="71">
        <v>0.29228540641930301</v>
      </c>
      <c r="D80" s="71">
        <v>0.23665431707502468</v>
      </c>
      <c r="E80" s="71">
        <v>0.27710817413556571</v>
      </c>
      <c r="F80" s="71">
        <v>0.25491566235413149</v>
      </c>
      <c r="G80" s="103"/>
      <c r="H80" s="71">
        <v>0.2244991140943805</v>
      </c>
      <c r="I80" s="92">
        <v>0.21586504698952394</v>
      </c>
      <c r="J80" s="92">
        <v>0.24239473489620383</v>
      </c>
      <c r="K80" s="91"/>
      <c r="L80" s="93">
        <v>-3.4713439239361876</v>
      </c>
    </row>
    <row r="81" spans="1:12">
      <c r="B81" s="64" t="s">
        <v>206</v>
      </c>
      <c r="C81" s="71">
        <v>0.33385923160007114</v>
      </c>
      <c r="D81" s="71">
        <v>0.29402455425884855</v>
      </c>
      <c r="E81" s="71">
        <v>0.284110222518274</v>
      </c>
      <c r="F81" s="71">
        <v>0.31212504994625323</v>
      </c>
      <c r="G81" s="103"/>
      <c r="H81" s="71">
        <v>0.27649186702422474</v>
      </c>
      <c r="I81" s="92">
        <v>0.31582824829013112</v>
      </c>
      <c r="J81" s="92">
        <v>0.27281681328216811</v>
      </c>
      <c r="K81" s="91"/>
      <c r="L81" s="93">
        <v>-1.1293409236105889</v>
      </c>
    </row>
    <row r="82" spans="1:12">
      <c r="A82" s="29"/>
      <c r="B82" s="83" t="s">
        <v>1</v>
      </c>
      <c r="C82" s="104">
        <v>0.43135520541832595</v>
      </c>
      <c r="D82" s="104">
        <v>0.44599951616153632</v>
      </c>
      <c r="E82" s="104">
        <v>0.44161790114377203</v>
      </c>
      <c r="F82" s="104">
        <v>0.47825355013390008</v>
      </c>
      <c r="G82" s="103"/>
      <c r="H82" s="104">
        <v>0.48654631835673029</v>
      </c>
      <c r="I82" s="100">
        <v>0.48842444477668201</v>
      </c>
      <c r="J82" s="100">
        <v>0.51645117905871085</v>
      </c>
      <c r="K82" s="91"/>
      <c r="L82" s="105">
        <v>7.4833277914938821</v>
      </c>
    </row>
    <row r="83" spans="1:12"/>
    <row r="84" spans="1:12">
      <c r="B84" s="207" t="s">
        <v>229</v>
      </c>
    </row>
    <row r="85" spans="1:12">
      <c r="B85" s="27"/>
    </row>
    <row r="86" spans="1:12"/>
    <row r="87" spans="1:12"/>
    <row r="88" spans="1:12" hidden="1"/>
    <row r="89" spans="1:12" hidden="1"/>
    <row r="90" spans="1:12" hidden="1"/>
    <row r="91" spans="1:12" hidden="1"/>
    <row r="92" spans="1:12" hidden="1"/>
  </sheetData>
  <dataConsolidate/>
  <mergeCells count="3">
    <mergeCell ref="L7:L8"/>
    <mergeCell ref="C7:F7"/>
    <mergeCell ref="H7:J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P87"/>
  <sheetViews>
    <sheetView showGridLines="0" showRowColHeaders="0" zoomScale="70" zoomScaleNormal="70" workbookViewId="0">
      <selection activeCell="U51" sqref="U51"/>
    </sheetView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0" width="15.7109375" customWidth="1"/>
    <col min="11" max="11" width="1.7109375" customWidth="1"/>
    <col min="12" max="12" width="17" bestFit="1" customWidth="1"/>
    <col min="13" max="13" width="2.85546875" customWidth="1"/>
    <col min="14" max="15" width="15.7109375" customWidth="1"/>
    <col min="16" max="16" width="17" bestFit="1" customWidth="1"/>
    <col min="17" max="17" width="15.7109375" customWidth="1"/>
    <col min="18" max="18" width="1.7109375" customWidth="1"/>
    <col min="19" max="21" width="15.7109375" customWidth="1"/>
    <col min="22" max="22" width="1.7109375" customWidth="1"/>
    <col min="23" max="23" width="15.42578125" bestFit="1" customWidth="1"/>
    <col min="24" max="24" width="11.42578125" customWidth="1"/>
    <col min="25" max="42" width="0" hidden="1" customWidth="1"/>
    <col min="43" max="16384" width="11.42578125" hidden="1"/>
  </cols>
  <sheetData>
    <row r="1" spans="1:24" ht="15" customHeight="1">
      <c r="A1" s="29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ht="49.5" customHeight="1">
      <c r="B2" s="119" t="str">
        <f>+Index!B17</f>
        <v>Premiums and attributable result by Country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5" customHeight="1"/>
    <row r="4" spans="1:24" ht="15" customHeight="1"/>
    <row r="5" spans="1:24" ht="15" customHeight="1"/>
    <row r="6" spans="1:24" ht="3.75" customHeight="1"/>
    <row r="7" spans="1:24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4" ht="15.75">
      <c r="C8" s="72" t="s">
        <v>175</v>
      </c>
      <c r="D8" s="73"/>
      <c r="E8" s="73"/>
      <c r="F8" s="74"/>
      <c r="G8" s="75"/>
      <c r="H8" s="73"/>
      <c r="I8" s="73"/>
      <c r="J8" s="73"/>
      <c r="K8" s="73"/>
      <c r="L8" s="74"/>
      <c r="M8" s="30"/>
      <c r="N8" s="72" t="s">
        <v>146</v>
      </c>
      <c r="O8" s="73"/>
      <c r="P8" s="73"/>
      <c r="Q8" s="74"/>
      <c r="R8" s="75"/>
      <c r="S8" s="73"/>
      <c r="T8" s="73"/>
      <c r="U8" s="73"/>
      <c r="V8" s="73"/>
      <c r="W8" s="74"/>
    </row>
    <row r="9" spans="1:24" ht="39.75" customHeight="1">
      <c r="B9" s="117" t="s">
        <v>163</v>
      </c>
      <c r="C9" s="72">
        <v>2020</v>
      </c>
      <c r="D9" s="73"/>
      <c r="E9" s="73"/>
      <c r="F9" s="74"/>
      <c r="G9" s="32"/>
      <c r="H9" s="72">
        <v>2021</v>
      </c>
      <c r="I9" s="72"/>
      <c r="J9" s="72"/>
      <c r="K9" s="76"/>
      <c r="L9" s="224" t="s">
        <v>240</v>
      </c>
      <c r="M9" s="30"/>
      <c r="N9" s="84">
        <v>2020</v>
      </c>
      <c r="O9" s="73"/>
      <c r="P9" s="73"/>
      <c r="Q9" s="74"/>
      <c r="R9" s="32"/>
      <c r="S9" s="75">
        <v>2021</v>
      </c>
      <c r="T9" s="75"/>
      <c r="U9" s="75"/>
      <c r="V9" s="76"/>
      <c r="W9" s="224" t="s">
        <v>237</v>
      </c>
    </row>
    <row r="10" spans="1:24" ht="15.75">
      <c r="B10" s="192" t="s">
        <v>139</v>
      </c>
      <c r="C10" s="193" t="s">
        <v>225</v>
      </c>
      <c r="D10" s="193" t="s">
        <v>226</v>
      </c>
      <c r="E10" s="193" t="s">
        <v>227</v>
      </c>
      <c r="F10" s="193" t="s">
        <v>228</v>
      </c>
      <c r="G10" s="32"/>
      <c r="H10" s="193" t="s">
        <v>225</v>
      </c>
      <c r="I10" s="193" t="s">
        <v>226</v>
      </c>
      <c r="J10" s="193" t="s">
        <v>227</v>
      </c>
      <c r="K10" s="32"/>
      <c r="L10" s="224"/>
      <c r="M10" s="30"/>
      <c r="N10" s="192" t="s">
        <v>176</v>
      </c>
      <c r="O10" s="193" t="s">
        <v>177</v>
      </c>
      <c r="P10" s="193" t="s">
        <v>178</v>
      </c>
      <c r="Q10" s="193" t="s">
        <v>179</v>
      </c>
      <c r="R10" s="32"/>
      <c r="S10" s="192" t="s">
        <v>176</v>
      </c>
      <c r="T10" s="193" t="s">
        <v>177</v>
      </c>
      <c r="U10" s="193" t="s">
        <v>178</v>
      </c>
      <c r="V10" s="32"/>
      <c r="W10" s="224"/>
    </row>
    <row r="11" spans="1:24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4" ht="15.75">
      <c r="B12" s="68" t="s">
        <v>0</v>
      </c>
      <c r="C12" s="82">
        <v>2415.2337807499998</v>
      </c>
      <c r="D12" s="82">
        <v>3977.71378258</v>
      </c>
      <c r="E12" s="82">
        <v>5312.8637226799992</v>
      </c>
      <c r="F12" s="82">
        <v>6998.8720962899997</v>
      </c>
      <c r="G12" s="76"/>
      <c r="H12" s="82">
        <v>2484.98150037</v>
      </c>
      <c r="I12" s="210">
        <v>4251.5053834700002</v>
      </c>
      <c r="J12" s="210">
        <v>5703.5293652799992</v>
      </c>
      <c r="K12" s="97"/>
      <c r="L12" s="98">
        <v>7.3532027733422489E-2</v>
      </c>
      <c r="M12" s="31"/>
      <c r="N12" s="82">
        <v>2415.2337807499998</v>
      </c>
      <c r="O12" s="82">
        <v>1562.4800018300002</v>
      </c>
      <c r="P12" s="82">
        <v>1335.1499400999992</v>
      </c>
      <c r="Q12" s="82">
        <v>1686.0083736100005</v>
      </c>
      <c r="R12" s="76"/>
      <c r="S12" s="82">
        <v>2484.98150037</v>
      </c>
      <c r="T12" s="210">
        <v>1766.5238831000001</v>
      </c>
      <c r="U12" s="210">
        <v>1452.023981809999</v>
      </c>
      <c r="V12" s="97"/>
      <c r="W12" s="98">
        <v>8.7536267051209427E-2</v>
      </c>
    </row>
    <row r="13" spans="1:24" ht="15.75">
      <c r="B13" s="64" t="s">
        <v>164</v>
      </c>
      <c r="C13" s="70">
        <v>2384.5179495899997</v>
      </c>
      <c r="D13" s="70">
        <v>3910.8207902099998</v>
      </c>
      <c r="E13" s="70">
        <v>5210.8885248800007</v>
      </c>
      <c r="F13" s="70">
        <v>6862.0697838599999</v>
      </c>
      <c r="G13" s="31"/>
      <c r="H13" s="70">
        <v>2454.1310950900001</v>
      </c>
      <c r="I13" s="90">
        <v>4186.1114637199998</v>
      </c>
      <c r="J13" s="90">
        <v>5605.1854080100002</v>
      </c>
      <c r="K13" s="96"/>
      <c r="L13" s="92">
        <v>7.5667879143332784E-2</v>
      </c>
      <c r="M13" s="31"/>
      <c r="N13" s="70">
        <v>2384.5179495899997</v>
      </c>
      <c r="O13" s="70">
        <v>1526.3028406200001</v>
      </c>
      <c r="P13" s="70">
        <v>1300.0677346700008</v>
      </c>
      <c r="Q13" s="70">
        <v>1651.1812589799993</v>
      </c>
      <c r="R13" s="31"/>
      <c r="S13" s="70">
        <v>2454.1310950900001</v>
      </c>
      <c r="T13" s="90">
        <v>1731.9803686299997</v>
      </c>
      <c r="U13" s="90">
        <v>1419.0739442900003</v>
      </c>
      <c r="V13" s="96"/>
      <c r="W13" s="92">
        <v>9.1538468686177418E-2</v>
      </c>
    </row>
    <row r="14" spans="1:24" ht="15.75">
      <c r="B14" s="64" t="s">
        <v>155</v>
      </c>
      <c r="C14" s="70">
        <v>30.71583116</v>
      </c>
      <c r="D14" s="70">
        <v>66.892992370000002</v>
      </c>
      <c r="E14" s="70">
        <v>101.97519779999999</v>
      </c>
      <c r="F14" s="70">
        <v>136.80231243</v>
      </c>
      <c r="G14" s="31"/>
      <c r="H14" s="70">
        <v>30.85040528</v>
      </c>
      <c r="I14" s="90">
        <v>65.393919750000109</v>
      </c>
      <c r="J14" s="90">
        <v>98.343957270000004</v>
      </c>
      <c r="K14" s="96"/>
      <c r="L14" s="92">
        <v>-3.5609056009107201E-2</v>
      </c>
      <c r="M14" s="31"/>
      <c r="N14" s="70">
        <v>30.71583116</v>
      </c>
      <c r="O14" s="70">
        <v>36.177161210000001</v>
      </c>
      <c r="P14" s="70">
        <v>35.082205429999988</v>
      </c>
      <c r="Q14" s="70">
        <v>34.827114630000011</v>
      </c>
      <c r="R14" s="31"/>
      <c r="S14" s="70">
        <v>30.85040528</v>
      </c>
      <c r="T14" s="90">
        <v>34.543514470000105</v>
      </c>
      <c r="U14" s="90">
        <v>32.950037519999896</v>
      </c>
      <c r="V14" s="96"/>
      <c r="W14" s="92">
        <v>-6.0776336147236709E-2</v>
      </c>
    </row>
    <row r="15" spans="1:24" ht="15.75">
      <c r="B15" s="78"/>
      <c r="C15" s="38"/>
      <c r="D15" s="38"/>
      <c r="E15" s="38"/>
      <c r="F15" s="38"/>
      <c r="G15" s="31"/>
      <c r="H15" s="38"/>
      <c r="I15" s="211"/>
      <c r="J15" s="211"/>
      <c r="K15" s="96"/>
      <c r="L15" s="99"/>
      <c r="M15" s="31"/>
      <c r="N15" s="38"/>
      <c r="O15" s="38"/>
      <c r="P15" s="38"/>
      <c r="Q15" s="38"/>
      <c r="R15" s="31"/>
      <c r="S15" s="38"/>
      <c r="T15" s="211"/>
      <c r="U15" s="211"/>
      <c r="V15" s="96"/>
      <c r="W15" s="99"/>
    </row>
    <row r="16" spans="1:24" ht="15.75">
      <c r="B16" s="68" t="s">
        <v>8</v>
      </c>
      <c r="C16" s="82">
        <v>837.99604633857996</v>
      </c>
      <c r="D16" s="82">
        <v>1612.0201068121701</v>
      </c>
      <c r="E16" s="82">
        <v>2373.9570162027198</v>
      </c>
      <c r="F16" s="82">
        <v>3085.3583415450903</v>
      </c>
      <c r="G16" s="76"/>
      <c r="H16" s="82">
        <v>729.01007247344694</v>
      </c>
      <c r="I16" s="210">
        <v>1595.55080821817</v>
      </c>
      <c r="J16" s="210">
        <v>2534.0281090499602</v>
      </c>
      <c r="K16" s="97"/>
      <c r="L16" s="98">
        <v>6.7427965946613155E-2</v>
      </c>
      <c r="M16" s="31"/>
      <c r="N16" s="82">
        <v>837.99604633857996</v>
      </c>
      <c r="O16" s="82">
        <v>774.02406047359011</v>
      </c>
      <c r="P16" s="82">
        <v>761.93690939054977</v>
      </c>
      <c r="Q16" s="82">
        <v>711.40132534237046</v>
      </c>
      <c r="R16" s="76"/>
      <c r="S16" s="82">
        <v>729.01007247344694</v>
      </c>
      <c r="T16" s="210">
        <v>866.54073574472307</v>
      </c>
      <c r="U16" s="210">
        <v>938.47730083179022</v>
      </c>
      <c r="V16" s="97"/>
      <c r="W16" s="98">
        <v>0.23169948753690087</v>
      </c>
    </row>
    <row r="17" spans="2:23" ht="15.75">
      <c r="B17" s="80"/>
      <c r="C17" s="38"/>
      <c r="D17" s="38"/>
      <c r="E17" s="38"/>
      <c r="F17" s="38"/>
      <c r="G17" s="31"/>
      <c r="H17" s="38"/>
      <c r="I17" s="211"/>
      <c r="J17" s="211"/>
      <c r="K17" s="96"/>
      <c r="L17" s="99"/>
      <c r="M17" s="31"/>
      <c r="N17" s="38"/>
      <c r="O17" s="38"/>
      <c r="P17" s="38"/>
      <c r="Q17" s="38"/>
      <c r="R17" s="31"/>
      <c r="S17" s="38"/>
      <c r="T17" s="211"/>
      <c r="U17" s="211"/>
      <c r="V17" s="96"/>
      <c r="W17" s="99"/>
    </row>
    <row r="18" spans="2:23" ht="15.75">
      <c r="B18" s="68" t="s">
        <v>9</v>
      </c>
      <c r="C18" s="82">
        <v>484.21499051384598</v>
      </c>
      <c r="D18" s="82">
        <v>886.56708100168203</v>
      </c>
      <c r="E18" s="82">
        <v>1205.2094118744701</v>
      </c>
      <c r="F18" s="82">
        <v>1574.6248139566299</v>
      </c>
      <c r="G18" s="76"/>
      <c r="H18" s="82">
        <v>454.573865331403</v>
      </c>
      <c r="I18" s="210">
        <v>1346.9955298565001</v>
      </c>
      <c r="J18" s="210">
        <v>1741.13111401476</v>
      </c>
      <c r="K18" s="97"/>
      <c r="L18" s="98">
        <v>0.44467102302724915</v>
      </c>
      <c r="M18" s="31"/>
      <c r="N18" s="82">
        <v>484.21499051384598</v>
      </c>
      <c r="O18" s="82">
        <v>402.35209048783605</v>
      </c>
      <c r="P18" s="82">
        <v>318.64233087278808</v>
      </c>
      <c r="Q18" s="82">
        <v>369.41540208215974</v>
      </c>
      <c r="R18" s="76"/>
      <c r="S18" s="82">
        <v>454.573865331403</v>
      </c>
      <c r="T18" s="210">
        <v>892.42166452509707</v>
      </c>
      <c r="U18" s="210">
        <v>394.13558415825992</v>
      </c>
      <c r="V18" s="97"/>
      <c r="W18" s="98">
        <v>0.23692160761782491</v>
      </c>
    </row>
    <row r="19" spans="2:23" ht="15.75">
      <c r="B19" s="64" t="s">
        <v>165</v>
      </c>
      <c r="C19" s="70">
        <v>258.39766766509803</v>
      </c>
      <c r="D19" s="70">
        <v>449.85544365999499</v>
      </c>
      <c r="E19" s="70">
        <v>601.47273460456404</v>
      </c>
      <c r="F19" s="70">
        <v>771.21516256880795</v>
      </c>
      <c r="G19" s="31"/>
      <c r="H19" s="70">
        <v>254.78560488895999</v>
      </c>
      <c r="I19" s="90">
        <v>932.66090750216904</v>
      </c>
      <c r="J19" s="90">
        <v>1118.8545009167299</v>
      </c>
      <c r="K19" s="96"/>
      <c r="L19" s="92">
        <v>0.86019155407321413</v>
      </c>
      <c r="M19" s="31"/>
      <c r="N19" s="70">
        <v>258.39766766509803</v>
      </c>
      <c r="O19" s="70">
        <v>191.45777599489696</v>
      </c>
      <c r="P19" s="70">
        <v>151.61729094456905</v>
      </c>
      <c r="Q19" s="70">
        <v>169.74242796424392</v>
      </c>
      <c r="R19" s="31"/>
      <c r="S19" s="70">
        <v>254.78560488895999</v>
      </c>
      <c r="T19" s="90">
        <v>677.87530261320899</v>
      </c>
      <c r="U19" s="90">
        <v>186.19359341456084</v>
      </c>
      <c r="V19" s="96"/>
      <c r="W19" s="92">
        <v>0.22804986327471588</v>
      </c>
    </row>
    <row r="20" spans="2:23" ht="15.75">
      <c r="B20" s="64" t="s">
        <v>166</v>
      </c>
      <c r="C20" s="70">
        <v>58.482390154339804</v>
      </c>
      <c r="D20" s="70">
        <v>123.561382445212</v>
      </c>
      <c r="E20" s="70">
        <v>154.875976095189</v>
      </c>
      <c r="F20" s="70">
        <v>212.24168756970698</v>
      </c>
      <c r="G20" s="31"/>
      <c r="H20" s="70">
        <v>49.766994057628203</v>
      </c>
      <c r="I20" s="90">
        <v>104.489018357494</v>
      </c>
      <c r="J20" s="90">
        <v>158.142892203087</v>
      </c>
      <c r="K20" s="96"/>
      <c r="L20" s="92">
        <v>2.1093756373745821E-2</v>
      </c>
      <c r="M20" s="31"/>
      <c r="N20" s="70">
        <v>58.482390154339804</v>
      </c>
      <c r="O20" s="70">
        <v>65.078992290872208</v>
      </c>
      <c r="P20" s="70">
        <v>31.314593649976999</v>
      </c>
      <c r="Q20" s="70">
        <v>57.36571147451798</v>
      </c>
      <c r="R20" s="31"/>
      <c r="S20" s="70">
        <v>49.766994057628203</v>
      </c>
      <c r="T20" s="90">
        <v>54.722024299865801</v>
      </c>
      <c r="U20" s="90">
        <v>53.653873845592997</v>
      </c>
      <c r="V20" s="96"/>
      <c r="W20" s="92">
        <v>0.71338240710756939</v>
      </c>
    </row>
    <row r="21" spans="2:23" ht="15.75">
      <c r="B21" s="64" t="s">
        <v>167</v>
      </c>
      <c r="C21" s="70">
        <v>94.109148009227397</v>
      </c>
      <c r="D21" s="70">
        <v>174.569152817603</v>
      </c>
      <c r="E21" s="70">
        <v>246.580584464753</v>
      </c>
      <c r="F21" s="70">
        <v>324.79495970878401</v>
      </c>
      <c r="G21" s="31"/>
      <c r="H21" s="70">
        <v>77.338475338047701</v>
      </c>
      <c r="I21" s="90">
        <v>158.97023995871601</v>
      </c>
      <c r="J21" s="90">
        <v>238.325998138382</v>
      </c>
      <c r="K21" s="96"/>
      <c r="L21" s="92">
        <v>-3.3476221756425166E-2</v>
      </c>
      <c r="M21" s="31"/>
      <c r="N21" s="70">
        <v>94.109148009227397</v>
      </c>
      <c r="O21" s="70">
        <v>80.460004808375601</v>
      </c>
      <c r="P21" s="70">
        <v>72.011431647150005</v>
      </c>
      <c r="Q21" s="70">
        <v>78.214375244031004</v>
      </c>
      <c r="R21" s="31"/>
      <c r="S21" s="70">
        <v>77.338475338047701</v>
      </c>
      <c r="T21" s="90">
        <v>81.631764620668307</v>
      </c>
      <c r="U21" s="90">
        <v>79.355758179665997</v>
      </c>
      <c r="V21" s="96"/>
      <c r="W21" s="92">
        <v>0.10198834219131456</v>
      </c>
    </row>
    <row r="22" spans="2:23" ht="15.75">
      <c r="B22" s="64" t="s">
        <v>156</v>
      </c>
      <c r="C22" s="70">
        <v>26.866127546100401</v>
      </c>
      <c r="D22" s="70">
        <v>41.830029302312703</v>
      </c>
      <c r="E22" s="70">
        <v>58.445796783082201</v>
      </c>
      <c r="F22" s="70">
        <v>72.747013130275093</v>
      </c>
      <c r="G22" s="31"/>
      <c r="H22" s="70">
        <v>24.717102323999601</v>
      </c>
      <c r="I22" s="90">
        <v>40.710035839485599</v>
      </c>
      <c r="J22" s="90">
        <v>60.586863453050199</v>
      </c>
      <c r="K22" s="96"/>
      <c r="L22" s="92">
        <v>3.6633372933804434E-2</v>
      </c>
      <c r="M22" s="31"/>
      <c r="N22" s="70">
        <v>26.866127546100401</v>
      </c>
      <c r="O22" s="70">
        <v>14.963901756212302</v>
      </c>
      <c r="P22" s="70">
        <v>16.615767480769499</v>
      </c>
      <c r="Q22" s="70">
        <v>14.301216347192891</v>
      </c>
      <c r="R22" s="31"/>
      <c r="S22" s="70">
        <v>24.717102323999601</v>
      </c>
      <c r="T22" s="90">
        <v>15.992933515485998</v>
      </c>
      <c r="U22" s="90">
        <v>19.8768276135646</v>
      </c>
      <c r="V22" s="96"/>
      <c r="W22" s="92">
        <v>0.19626298553884661</v>
      </c>
    </row>
    <row r="23" spans="2:23" ht="15.75">
      <c r="B23" s="101" t="s">
        <v>207</v>
      </c>
      <c r="C23" s="90">
        <v>20.3081892126696</v>
      </c>
      <c r="D23" s="90">
        <v>39.120327628501698</v>
      </c>
      <c r="E23" s="90">
        <v>59.258974182672098</v>
      </c>
      <c r="F23" s="90">
        <v>77.817019696315612</v>
      </c>
      <c r="G23" s="96"/>
      <c r="H23" s="90">
        <v>18.6035222909479</v>
      </c>
      <c r="I23" s="90">
        <v>38.508929114326698</v>
      </c>
      <c r="J23" s="90">
        <v>60.947477715410599</v>
      </c>
      <c r="K23" s="96"/>
      <c r="L23" s="92">
        <v>2.8493634188359544E-2</v>
      </c>
      <c r="M23" s="96"/>
      <c r="N23" s="90">
        <v>20.3081892126696</v>
      </c>
      <c r="O23" s="90">
        <v>18.812138415832099</v>
      </c>
      <c r="P23" s="90">
        <v>20.1386465541704</v>
      </c>
      <c r="Q23" s="90">
        <v>18.558045513643513</v>
      </c>
      <c r="R23" s="96"/>
      <c r="S23" s="90">
        <v>18.6035222909479</v>
      </c>
      <c r="T23" s="90">
        <v>19.905406823378797</v>
      </c>
      <c r="U23" s="90">
        <v>22.438548601083902</v>
      </c>
      <c r="V23" s="96"/>
      <c r="W23" s="92">
        <v>0.11420340690358995</v>
      </c>
    </row>
    <row r="24" spans="2:23" ht="15.75">
      <c r="B24" s="80"/>
      <c r="C24" s="38"/>
      <c r="D24" s="38"/>
      <c r="E24" s="38"/>
      <c r="F24" s="38"/>
      <c r="G24" s="31"/>
      <c r="H24" s="38"/>
      <c r="I24" s="211"/>
      <c r="J24" s="211"/>
      <c r="K24" s="96"/>
      <c r="L24" s="99"/>
      <c r="M24" s="31"/>
      <c r="N24" s="38"/>
      <c r="O24" s="38"/>
      <c r="P24" s="38"/>
      <c r="Q24" s="38"/>
      <c r="R24" s="31"/>
      <c r="S24" s="38"/>
      <c r="T24" s="211"/>
      <c r="U24" s="211"/>
      <c r="V24" s="96"/>
      <c r="W24" s="99"/>
    </row>
    <row r="25" spans="2:23" ht="15.75">
      <c r="B25" s="68" t="s">
        <v>10</v>
      </c>
      <c r="C25" s="82">
        <v>371.12094665900702</v>
      </c>
      <c r="D25" s="82">
        <v>726.78000741709695</v>
      </c>
      <c r="E25" s="82">
        <v>1088.0629279101199</v>
      </c>
      <c r="F25" s="82">
        <v>1450.49363775763</v>
      </c>
      <c r="G25" s="76"/>
      <c r="H25" s="82">
        <v>385.513089692427</v>
      </c>
      <c r="I25" s="210">
        <v>756.00872341946399</v>
      </c>
      <c r="J25" s="210">
        <v>1161.5703948519499</v>
      </c>
      <c r="K25" s="97"/>
      <c r="L25" s="98">
        <v>6.7558102620974614E-2</v>
      </c>
      <c r="M25" s="31"/>
      <c r="N25" s="82">
        <v>371.12094665900702</v>
      </c>
      <c r="O25" s="82">
        <v>355.65906075808994</v>
      </c>
      <c r="P25" s="82">
        <v>361.28292049302297</v>
      </c>
      <c r="Q25" s="82">
        <v>362.43070984751012</v>
      </c>
      <c r="R25" s="76"/>
      <c r="S25" s="82">
        <v>385.513089692427</v>
      </c>
      <c r="T25" s="210">
        <v>370.49563372703699</v>
      </c>
      <c r="U25" s="210">
        <v>405.56167143248592</v>
      </c>
      <c r="V25" s="97"/>
      <c r="W25" s="98">
        <v>0.12255976805944264</v>
      </c>
    </row>
    <row r="26" spans="2:23" ht="15.75">
      <c r="B26" s="64" t="s">
        <v>157</v>
      </c>
      <c r="C26" s="70">
        <v>86.944789995699807</v>
      </c>
      <c r="D26" s="70">
        <v>149.576840732221</v>
      </c>
      <c r="E26" s="70">
        <v>230.69871587550099</v>
      </c>
      <c r="F26" s="70">
        <v>293.01479667105599</v>
      </c>
      <c r="G26" s="31"/>
      <c r="H26" s="70">
        <v>102.543698852402</v>
      </c>
      <c r="I26" s="90">
        <v>183.94547999669899</v>
      </c>
      <c r="J26" s="90">
        <v>283.89455413009597</v>
      </c>
      <c r="K26" s="96"/>
      <c r="L26" s="92">
        <v>0.23058575793418232</v>
      </c>
      <c r="M26" s="31"/>
      <c r="N26" s="70">
        <v>86.944789995699807</v>
      </c>
      <c r="O26" s="70">
        <v>62.632050736521194</v>
      </c>
      <c r="P26" s="70">
        <v>81.121875143279993</v>
      </c>
      <c r="Q26" s="70">
        <v>62.316080795554996</v>
      </c>
      <c r="R26" s="31"/>
      <c r="S26" s="70">
        <v>102.543698852402</v>
      </c>
      <c r="T26" s="90">
        <v>81.40178114429699</v>
      </c>
      <c r="U26" s="90">
        <v>99.949074133396977</v>
      </c>
      <c r="V26" s="96"/>
      <c r="W26" s="92">
        <v>0.23208535252499768</v>
      </c>
    </row>
    <row r="27" spans="2:23" ht="15.75">
      <c r="B27" s="64" t="s">
        <v>168</v>
      </c>
      <c r="C27" s="70">
        <v>128.32632797022001</v>
      </c>
      <c r="D27" s="70">
        <v>252.8612244576</v>
      </c>
      <c r="E27" s="70">
        <v>380.53080727024997</v>
      </c>
      <c r="F27" s="70">
        <v>507.30848228347998</v>
      </c>
      <c r="G27" s="31"/>
      <c r="H27" s="70">
        <v>122.13693327748</v>
      </c>
      <c r="I27" s="90">
        <v>242.63979879614999</v>
      </c>
      <c r="J27" s="90">
        <v>375.12013747145005</v>
      </c>
      <c r="K27" s="96"/>
      <c r="L27" s="92">
        <v>-1.4218743122570102E-2</v>
      </c>
      <c r="M27" s="31"/>
      <c r="N27" s="70">
        <v>128.32632797022001</v>
      </c>
      <c r="O27" s="70">
        <v>124.53489648738</v>
      </c>
      <c r="P27" s="70">
        <v>127.66958281264996</v>
      </c>
      <c r="Q27" s="70">
        <v>126.77767501323001</v>
      </c>
      <c r="R27" s="31"/>
      <c r="S27" s="70">
        <v>122.13693327748</v>
      </c>
      <c r="T27" s="90">
        <v>120.50286551866999</v>
      </c>
      <c r="U27" s="90">
        <v>132.48033867530006</v>
      </c>
      <c r="V27" s="96"/>
      <c r="W27" s="92">
        <v>3.7681300092518438E-2</v>
      </c>
    </row>
    <row r="28" spans="2:23" ht="15.75">
      <c r="B28" s="64" t="s">
        <v>158</v>
      </c>
      <c r="C28" s="70">
        <v>45.474796959179997</v>
      </c>
      <c r="D28" s="70">
        <v>78.947596739999994</v>
      </c>
      <c r="E28" s="70">
        <v>106.78950398560301</v>
      </c>
      <c r="F28" s="70">
        <v>140.812678651288</v>
      </c>
      <c r="G28" s="31"/>
      <c r="H28" s="70">
        <v>47.530164483213703</v>
      </c>
      <c r="I28" s="90">
        <v>88.508847933423013</v>
      </c>
      <c r="J28" s="90">
        <v>131.026948758217</v>
      </c>
      <c r="K28" s="96"/>
      <c r="L28" s="92">
        <v>0.22696467225731853</v>
      </c>
      <c r="M28" s="31"/>
      <c r="N28" s="70">
        <v>45.474796959179997</v>
      </c>
      <c r="O28" s="70">
        <v>33.472799780819997</v>
      </c>
      <c r="P28" s="70">
        <v>27.841907245603011</v>
      </c>
      <c r="Q28" s="70">
        <v>34.023174665684991</v>
      </c>
      <c r="R28" s="31"/>
      <c r="S28" s="70">
        <v>47.530164483213703</v>
      </c>
      <c r="T28" s="90">
        <v>40.97868345020931</v>
      </c>
      <c r="U28" s="90">
        <v>42.51810082479399</v>
      </c>
      <c r="V28" s="96"/>
      <c r="W28" s="92">
        <v>0.5271260136644822</v>
      </c>
    </row>
    <row r="29" spans="2:23" ht="15.75">
      <c r="B29" s="64" t="s">
        <v>159</v>
      </c>
      <c r="C29" s="70">
        <v>47.772130542701404</v>
      </c>
      <c r="D29" s="70">
        <v>137.15871592463</v>
      </c>
      <c r="E29" s="70">
        <v>215.89755289077399</v>
      </c>
      <c r="F29" s="70">
        <v>311.59196510863501</v>
      </c>
      <c r="G29" s="31"/>
      <c r="H29" s="70">
        <v>62.794139339308501</v>
      </c>
      <c r="I29" s="90">
        <v>139.79370451147099</v>
      </c>
      <c r="J29" s="90">
        <v>219.37735590004797</v>
      </c>
      <c r="K29" s="96"/>
      <c r="L29" s="92">
        <v>1.6117843684103576E-2</v>
      </c>
      <c r="M29" s="31"/>
      <c r="N29" s="70">
        <v>47.772130542701404</v>
      </c>
      <c r="O29" s="70">
        <v>89.386585381928597</v>
      </c>
      <c r="P29" s="70">
        <v>78.738836966143992</v>
      </c>
      <c r="Q29" s="70">
        <v>95.694412217861014</v>
      </c>
      <c r="R29" s="31"/>
      <c r="S29" s="70">
        <v>62.794139339308501</v>
      </c>
      <c r="T29" s="90">
        <v>76.999565172162491</v>
      </c>
      <c r="U29" s="90">
        <v>79.583651388576982</v>
      </c>
      <c r="V29" s="96"/>
      <c r="W29" s="92">
        <v>1.0729323101333609E-2</v>
      </c>
    </row>
    <row r="30" spans="2:23" ht="15.75">
      <c r="B30" s="101" t="s">
        <v>208</v>
      </c>
      <c r="C30" s="90">
        <v>31.720417607790001</v>
      </c>
      <c r="D30" s="90">
        <v>49.468503443383597</v>
      </c>
      <c r="E30" s="90">
        <v>71.582107033845787</v>
      </c>
      <c r="F30" s="90">
        <v>91.426638218531991</v>
      </c>
      <c r="G30" s="96"/>
      <c r="H30" s="90">
        <v>23.684071219388102</v>
      </c>
      <c r="I30" s="90">
        <v>47.754831723605299</v>
      </c>
      <c r="J30" s="90">
        <v>71.186344990430598</v>
      </c>
      <c r="K30" s="96"/>
      <c r="L30" s="92">
        <v>-5.5287844939806412E-3</v>
      </c>
      <c r="M30" s="96"/>
      <c r="N30" s="90">
        <v>31.720417607790001</v>
      </c>
      <c r="O30" s="90">
        <v>17.748085835593596</v>
      </c>
      <c r="P30" s="90">
        <v>22.113603590462191</v>
      </c>
      <c r="Q30" s="90">
        <v>19.844531184686204</v>
      </c>
      <c r="R30" s="96"/>
      <c r="S30" s="90">
        <v>23.684071219388102</v>
      </c>
      <c r="T30" s="90">
        <v>24.070760504217198</v>
      </c>
      <c r="U30" s="90">
        <v>23.431513266825299</v>
      </c>
      <c r="V30" s="96"/>
      <c r="W30" s="92">
        <v>5.9597237102121836E-2</v>
      </c>
    </row>
    <row r="31" spans="2:23" ht="15.75">
      <c r="B31" s="101" t="s">
        <v>209</v>
      </c>
      <c r="C31" s="90">
        <v>16.018487351239902</v>
      </c>
      <c r="D31" s="90">
        <v>30.4136373658861</v>
      </c>
      <c r="E31" s="90">
        <v>43.296827217012705</v>
      </c>
      <c r="F31" s="90">
        <v>59.973184261753602</v>
      </c>
      <c r="G31" s="96"/>
      <c r="H31" s="90">
        <v>15.061847476510099</v>
      </c>
      <c r="I31" s="90">
        <v>29.129383058726397</v>
      </c>
      <c r="J31" s="90">
        <v>42.676040776941804</v>
      </c>
      <c r="K31" s="96"/>
      <c r="L31" s="92">
        <v>-1.4337919888665064E-2</v>
      </c>
      <c r="M31" s="96"/>
      <c r="N31" s="90">
        <v>16.018487351239902</v>
      </c>
      <c r="O31" s="90">
        <v>14.395150014646198</v>
      </c>
      <c r="P31" s="90">
        <v>12.883189851126605</v>
      </c>
      <c r="Q31" s="90">
        <v>16.676357044740897</v>
      </c>
      <c r="R31" s="96"/>
      <c r="S31" s="90">
        <v>15.061847476510099</v>
      </c>
      <c r="T31" s="90">
        <v>14.067535582216298</v>
      </c>
      <c r="U31" s="90">
        <v>13.546657718215407</v>
      </c>
      <c r="V31" s="96"/>
      <c r="W31" s="92">
        <v>5.1498726228177312E-2</v>
      </c>
    </row>
    <row r="32" spans="2:23" ht="15.75">
      <c r="B32" s="78"/>
      <c r="C32" s="38"/>
      <c r="D32" s="38"/>
      <c r="E32" s="38"/>
      <c r="F32" s="38"/>
      <c r="G32" s="31"/>
      <c r="H32" s="38"/>
      <c r="I32" s="211"/>
      <c r="J32" s="211"/>
      <c r="K32" s="96"/>
      <c r="L32" s="99"/>
      <c r="M32" s="31"/>
      <c r="N32" s="38"/>
      <c r="O32" s="38"/>
      <c r="P32" s="38"/>
      <c r="Q32" s="38"/>
      <c r="R32" s="31"/>
      <c r="S32" s="38"/>
      <c r="T32" s="211"/>
      <c r="U32" s="211"/>
      <c r="V32" s="96"/>
      <c r="W32" s="99"/>
    </row>
    <row r="33" spans="2:23" ht="15.75">
      <c r="B33" s="68" t="s">
        <v>7</v>
      </c>
      <c r="C33" s="82">
        <v>510.49916611448305</v>
      </c>
      <c r="D33" s="82">
        <v>1115.8434387948698</v>
      </c>
      <c r="E33" s="82">
        <v>1643.67724605118</v>
      </c>
      <c r="F33" s="82">
        <v>2097.8663591249701</v>
      </c>
      <c r="G33" s="76"/>
      <c r="H33" s="82">
        <v>454.74872527300101</v>
      </c>
      <c r="I33" s="210">
        <v>1025.32050022214</v>
      </c>
      <c r="J33" s="210">
        <v>1542.49939606763</v>
      </c>
      <c r="K33" s="97"/>
      <c r="L33" s="98">
        <v>-6.1555789146940335E-2</v>
      </c>
      <c r="M33" s="31"/>
      <c r="N33" s="82">
        <v>510.49916611448305</v>
      </c>
      <c r="O33" s="82">
        <v>605.34427268038678</v>
      </c>
      <c r="P33" s="82">
        <v>527.83380725631014</v>
      </c>
      <c r="Q33" s="82">
        <v>454.18911307379017</v>
      </c>
      <c r="R33" s="76"/>
      <c r="S33" s="82">
        <v>454.74872527300101</v>
      </c>
      <c r="T33" s="210">
        <v>570.57177494913901</v>
      </c>
      <c r="U33" s="210">
        <v>517.17889584548993</v>
      </c>
      <c r="V33" s="97"/>
      <c r="W33" s="98">
        <v>-2.0186110219435605E-2</v>
      </c>
    </row>
    <row r="34" spans="2:23" ht="15.75">
      <c r="B34" s="64" t="s">
        <v>169</v>
      </c>
      <c r="C34" s="70">
        <v>448.80305301699002</v>
      </c>
      <c r="D34" s="70">
        <v>896.61506357303995</v>
      </c>
      <c r="E34" s="70">
        <v>1349.1021799269299</v>
      </c>
      <c r="F34" s="70">
        <v>1743.2792373579</v>
      </c>
      <c r="G34" s="31"/>
      <c r="H34" s="70">
        <v>396.30811948559898</v>
      </c>
      <c r="I34" s="90">
        <v>829.32052557879899</v>
      </c>
      <c r="J34" s="90">
        <v>1270.7788274653501</v>
      </c>
      <c r="K34" s="96"/>
      <c r="L34" s="92">
        <v>-5.8055908312165033E-2</v>
      </c>
      <c r="M34" s="31"/>
      <c r="N34" s="70">
        <v>448.80305301699002</v>
      </c>
      <c r="O34" s="70">
        <v>447.81201055604993</v>
      </c>
      <c r="P34" s="70">
        <v>452.48711635388997</v>
      </c>
      <c r="Q34" s="70">
        <v>394.17705743097008</v>
      </c>
      <c r="R34" s="31"/>
      <c r="S34" s="70">
        <v>396.30811948559898</v>
      </c>
      <c r="T34" s="90">
        <v>433.01240609320001</v>
      </c>
      <c r="U34" s="90">
        <v>441.45830188655111</v>
      </c>
      <c r="V34" s="96"/>
      <c r="W34" s="92">
        <v>-2.4373764619439971E-2</v>
      </c>
    </row>
    <row r="35" spans="2:23" ht="15.75">
      <c r="B35" s="64" t="s">
        <v>160</v>
      </c>
      <c r="C35" s="70">
        <v>61.696113097492997</v>
      </c>
      <c r="D35" s="70">
        <v>219.22837522183198</v>
      </c>
      <c r="E35" s="70">
        <v>294.57506612425198</v>
      </c>
      <c r="F35" s="70">
        <v>354.587121767067</v>
      </c>
      <c r="G35" s="31"/>
      <c r="H35" s="70">
        <v>58.440605787402198</v>
      </c>
      <c r="I35" s="90">
        <v>195.99997464334601</v>
      </c>
      <c r="J35" s="90">
        <v>271.72056860227701</v>
      </c>
      <c r="K35" s="96"/>
      <c r="L35" s="92">
        <v>-7.7584630032247609E-2</v>
      </c>
      <c r="M35" s="31"/>
      <c r="N35" s="70">
        <v>61.696113097492997</v>
      </c>
      <c r="O35" s="70">
        <v>157.53226212433898</v>
      </c>
      <c r="P35" s="70">
        <v>75.346690902419994</v>
      </c>
      <c r="Q35" s="70">
        <v>60.012055642815028</v>
      </c>
      <c r="R35" s="31"/>
      <c r="S35" s="70">
        <v>58.440605787402198</v>
      </c>
      <c r="T35" s="90">
        <v>137.5593688559438</v>
      </c>
      <c r="U35" s="90">
        <v>75.720593958931005</v>
      </c>
      <c r="V35" s="96"/>
      <c r="W35" s="92">
        <v>4.9624350058749857E-3</v>
      </c>
    </row>
    <row r="36" spans="2:23" ht="15.75">
      <c r="B36" s="78"/>
      <c r="C36" s="38"/>
      <c r="D36" s="38"/>
      <c r="E36" s="38"/>
      <c r="F36" s="38"/>
      <c r="G36" s="31"/>
      <c r="H36" s="38"/>
      <c r="I36" s="211"/>
      <c r="J36" s="211"/>
      <c r="K36" s="96"/>
      <c r="L36" s="99"/>
      <c r="M36" s="31"/>
      <c r="N36" s="38"/>
      <c r="O36" s="38"/>
      <c r="P36" s="38"/>
      <c r="Q36" s="38"/>
      <c r="R36" s="31"/>
      <c r="S36" s="38"/>
      <c r="T36" s="211"/>
      <c r="U36" s="211"/>
      <c r="V36" s="96"/>
      <c r="W36" s="99"/>
    </row>
    <row r="37" spans="2:23" ht="15.75">
      <c r="B37" s="68" t="s">
        <v>153</v>
      </c>
      <c r="C37" s="82">
        <v>473.21807476265798</v>
      </c>
      <c r="D37" s="82">
        <v>775.79344969064994</v>
      </c>
      <c r="E37" s="82">
        <v>1123.1513237844501</v>
      </c>
      <c r="F37" s="82">
        <v>1483.43749852106</v>
      </c>
      <c r="G37" s="76"/>
      <c r="H37" s="82">
        <v>430.65501704100103</v>
      </c>
      <c r="I37" s="210">
        <v>737.67789622532405</v>
      </c>
      <c r="J37" s="210">
        <v>1028.64640800135</v>
      </c>
      <c r="K37" s="97"/>
      <c r="L37" s="98">
        <v>-8.414263846893448E-2</v>
      </c>
      <c r="M37" s="31"/>
      <c r="N37" s="82">
        <v>473.21807476265798</v>
      </c>
      <c r="O37" s="82">
        <v>302.57537492799196</v>
      </c>
      <c r="P37" s="82">
        <v>347.35787409380021</v>
      </c>
      <c r="Q37" s="82">
        <v>360.28617473660984</v>
      </c>
      <c r="R37" s="76"/>
      <c r="S37" s="82">
        <v>430.65501704100103</v>
      </c>
      <c r="T37" s="210">
        <v>307.02287918432302</v>
      </c>
      <c r="U37" s="210">
        <v>290.96851177602593</v>
      </c>
      <c r="V37" s="97"/>
      <c r="W37" s="98">
        <v>-0.16233794171180049</v>
      </c>
    </row>
    <row r="38" spans="2:23" ht="15.75">
      <c r="B38" s="64" t="s">
        <v>170</v>
      </c>
      <c r="C38" s="70">
        <v>103.503725232489</v>
      </c>
      <c r="D38" s="70">
        <v>181.934720244256</v>
      </c>
      <c r="E38" s="70">
        <v>249.128421079117</v>
      </c>
      <c r="F38" s="70">
        <v>325.44171591102798</v>
      </c>
      <c r="G38" s="31"/>
      <c r="H38" s="70">
        <v>80.105044264426709</v>
      </c>
      <c r="I38" s="90">
        <v>153.29319778768499</v>
      </c>
      <c r="J38" s="90">
        <v>227.98699232002699</v>
      </c>
      <c r="K38" s="96"/>
      <c r="L38" s="92">
        <v>-8.4861569256187055E-2</v>
      </c>
      <c r="M38" s="31"/>
      <c r="N38" s="70">
        <v>103.503725232489</v>
      </c>
      <c r="O38" s="70">
        <v>78.430995011766996</v>
      </c>
      <c r="P38" s="70">
        <v>67.193700834861005</v>
      </c>
      <c r="Q38" s="70">
        <v>76.31329483191098</v>
      </c>
      <c r="R38" s="31"/>
      <c r="S38" s="70">
        <v>80.105044264426709</v>
      </c>
      <c r="T38" s="90">
        <v>73.188153523258279</v>
      </c>
      <c r="U38" s="90">
        <v>74.693794532341997</v>
      </c>
      <c r="V38" s="96"/>
      <c r="W38" s="92">
        <v>0.11161900005944964</v>
      </c>
    </row>
    <row r="39" spans="2:23" ht="15.75">
      <c r="B39" s="64" t="s">
        <v>171</v>
      </c>
      <c r="C39" s="70">
        <v>98.06928576</v>
      </c>
      <c r="D39" s="70">
        <v>180.65358137999999</v>
      </c>
      <c r="E39" s="70">
        <v>289.52171409000005</v>
      </c>
      <c r="F39" s="70">
        <v>391.99253232000001</v>
      </c>
      <c r="G39" s="31"/>
      <c r="H39" s="70">
        <v>66.026822239999987</v>
      </c>
      <c r="I39" s="90">
        <v>122.56988561</v>
      </c>
      <c r="J39" s="90">
        <v>169.74419140000001</v>
      </c>
      <c r="K39" s="96"/>
      <c r="L39" s="92">
        <v>-0.41370825351208812</v>
      </c>
      <c r="M39" s="31"/>
      <c r="N39" s="70">
        <v>98.06928576</v>
      </c>
      <c r="O39" s="70">
        <v>82.584295619999992</v>
      </c>
      <c r="P39" s="70">
        <v>108.86813271000005</v>
      </c>
      <c r="Q39" s="70">
        <v>102.47081822999996</v>
      </c>
      <c r="R39" s="31"/>
      <c r="S39" s="70">
        <v>66.026822239999987</v>
      </c>
      <c r="T39" s="90">
        <v>56.543063370000013</v>
      </c>
      <c r="U39" s="90">
        <v>47.174305790000005</v>
      </c>
      <c r="V39" s="96"/>
      <c r="W39" s="92">
        <v>-0.56668398166007283</v>
      </c>
    </row>
    <row r="40" spans="2:23" ht="15.75">
      <c r="B40" s="64" t="s">
        <v>172</v>
      </c>
      <c r="C40" s="70">
        <v>152.53013057999999</v>
      </c>
      <c r="D40" s="70">
        <v>215.10261645999998</v>
      </c>
      <c r="E40" s="70">
        <v>288.26169890999995</v>
      </c>
      <c r="F40" s="70">
        <v>361.33544020999994</v>
      </c>
      <c r="G40" s="31"/>
      <c r="H40" s="70">
        <v>159.19581135000001</v>
      </c>
      <c r="I40" s="90">
        <v>223.1630821</v>
      </c>
      <c r="J40" s="90">
        <v>297.15090902000003</v>
      </c>
      <c r="K40" s="96"/>
      <c r="L40" s="92">
        <v>3.0837291751254946E-2</v>
      </c>
      <c r="M40" s="31"/>
      <c r="N40" s="70">
        <v>152.53013057999999</v>
      </c>
      <c r="O40" s="70">
        <v>62.572485879999988</v>
      </c>
      <c r="P40" s="70">
        <v>73.159082449999971</v>
      </c>
      <c r="Q40" s="70">
        <v>73.073741299999995</v>
      </c>
      <c r="R40" s="31"/>
      <c r="S40" s="70">
        <v>159.19581135000001</v>
      </c>
      <c r="T40" s="90">
        <v>63.967270749999983</v>
      </c>
      <c r="U40" s="90">
        <v>73.987826920000032</v>
      </c>
      <c r="V40" s="96"/>
      <c r="W40" s="92">
        <v>1.1327977911238291E-2</v>
      </c>
    </row>
    <row r="41" spans="2:23" ht="15.75">
      <c r="B41" s="64" t="s">
        <v>161</v>
      </c>
      <c r="C41" s="70">
        <v>98.470793540000003</v>
      </c>
      <c r="D41" s="70">
        <v>166.55302306999999</v>
      </c>
      <c r="E41" s="70">
        <v>254.20286279999999</v>
      </c>
      <c r="F41" s="70">
        <v>344.70061618999995</v>
      </c>
      <c r="G41" s="31"/>
      <c r="H41" s="70">
        <v>109.70162367</v>
      </c>
      <c r="I41" s="90">
        <v>209.73843667</v>
      </c>
      <c r="J41" s="90">
        <v>292.53049634000001</v>
      </c>
      <c r="K41" s="96"/>
      <c r="L41" s="92">
        <v>0.15077577458344826</v>
      </c>
      <c r="M41" s="31"/>
      <c r="N41" s="70">
        <v>98.470793540000003</v>
      </c>
      <c r="O41" s="70">
        <v>68.082229529999992</v>
      </c>
      <c r="P41" s="70">
        <v>87.649839729999997</v>
      </c>
      <c r="Q41" s="70">
        <v>90.497753389999957</v>
      </c>
      <c r="R41" s="31"/>
      <c r="S41" s="70">
        <v>109.70162367</v>
      </c>
      <c r="T41" s="90">
        <v>100.036813</v>
      </c>
      <c r="U41" s="90">
        <v>82.792059670000015</v>
      </c>
      <c r="V41" s="96"/>
      <c r="W41" s="92">
        <v>-5.5422577781819998E-2</v>
      </c>
    </row>
    <row r="42" spans="2:23" ht="15.75">
      <c r="B42" s="64" t="s">
        <v>173</v>
      </c>
      <c r="C42" s="70">
        <v>5.8218411644994505</v>
      </c>
      <c r="D42" s="70">
        <v>9.9361363979114792</v>
      </c>
      <c r="E42" s="70">
        <v>14.5073340345111</v>
      </c>
      <c r="F42" s="70">
        <v>25.305910033941799</v>
      </c>
      <c r="G42" s="31"/>
      <c r="H42" s="70">
        <v>5.3626107391296003</v>
      </c>
      <c r="I42" s="90">
        <v>10.1605311094148</v>
      </c>
      <c r="J42" s="90">
        <v>14.6377764881407</v>
      </c>
      <c r="K42" s="96"/>
      <c r="L42" s="92">
        <v>8.9914834330893645E-3</v>
      </c>
      <c r="M42" s="31"/>
      <c r="N42" s="70">
        <v>5.8218411644994505</v>
      </c>
      <c r="O42" s="70">
        <v>4.1142952334120286</v>
      </c>
      <c r="P42" s="70">
        <v>4.5711976365996208</v>
      </c>
      <c r="Q42" s="70">
        <v>10.7985759994307</v>
      </c>
      <c r="R42" s="31"/>
      <c r="S42" s="70">
        <v>5.3626107391296003</v>
      </c>
      <c r="T42" s="90">
        <v>4.7979203702851994</v>
      </c>
      <c r="U42" s="90">
        <v>4.4772453787259003</v>
      </c>
      <c r="V42" s="96"/>
      <c r="W42" s="92">
        <v>-2.0553094690434065E-2</v>
      </c>
    </row>
    <row r="43" spans="2:23" ht="15.75">
      <c r="B43" s="83" t="s">
        <v>162</v>
      </c>
      <c r="C43" s="77">
        <v>14.8222984856697</v>
      </c>
      <c r="D43" s="77">
        <v>21.613372138481299</v>
      </c>
      <c r="E43" s="77">
        <v>27.529292870825799</v>
      </c>
      <c r="F43" s="77">
        <v>34.6612838560862</v>
      </c>
      <c r="G43" s="31"/>
      <c r="H43" s="77">
        <v>10.2631047774442</v>
      </c>
      <c r="I43" s="212">
        <v>18.752762948223399</v>
      </c>
      <c r="J43" s="212">
        <v>26.596042433178901</v>
      </c>
      <c r="K43" s="96"/>
      <c r="L43" s="100">
        <v>-3.3900269143342612E-2</v>
      </c>
      <c r="M43" s="31"/>
      <c r="N43" s="77">
        <v>14.8222984856697</v>
      </c>
      <c r="O43" s="77">
        <v>6.7910736528115994</v>
      </c>
      <c r="P43" s="77">
        <v>5.9159207323444996</v>
      </c>
      <c r="Q43" s="77">
        <v>7.1319909852604013</v>
      </c>
      <c r="R43" s="31"/>
      <c r="S43" s="77">
        <v>10.2631047774442</v>
      </c>
      <c r="T43" s="212">
        <v>8.4896581707791992</v>
      </c>
      <c r="U43" s="212">
        <v>7.8432794849555023</v>
      </c>
      <c r="V43" s="96"/>
      <c r="W43" s="100">
        <v>0.32579184877738954</v>
      </c>
    </row>
    <row r="44" spans="2:23" ht="15.75">
      <c r="B44" s="78"/>
      <c r="C44" s="38"/>
      <c r="D44" s="38"/>
      <c r="E44" s="38"/>
      <c r="F44" s="38"/>
      <c r="G44" s="31"/>
      <c r="H44" s="38"/>
      <c r="I44" s="38"/>
      <c r="J44" s="38"/>
      <c r="K44" s="31"/>
      <c r="L44" s="79"/>
      <c r="M44" s="31"/>
      <c r="N44" s="38"/>
      <c r="O44" s="38"/>
      <c r="P44" s="38"/>
      <c r="Q44" s="38"/>
      <c r="R44" s="31"/>
      <c r="S44" s="38"/>
      <c r="T44" s="38"/>
      <c r="U44" s="38"/>
      <c r="V44" s="31"/>
      <c r="W44" s="79"/>
    </row>
    <row r="45" spans="2:23">
      <c r="B45" s="39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spans="2:23" ht="15.75">
      <c r="C46" s="72" t="s">
        <v>175</v>
      </c>
      <c r="D46" s="73"/>
      <c r="E46" s="73"/>
      <c r="F46" s="74"/>
      <c r="G46" s="75"/>
      <c r="H46" s="73"/>
      <c r="I46" s="73"/>
      <c r="J46" s="73"/>
      <c r="K46" s="73"/>
      <c r="L46" s="74"/>
      <c r="M46" s="30"/>
      <c r="N46" s="72" t="s">
        <v>146</v>
      </c>
      <c r="O46" s="73"/>
      <c r="P46" s="73"/>
      <c r="Q46" s="74"/>
      <c r="R46" s="75"/>
      <c r="S46" s="73"/>
      <c r="T46" s="73"/>
      <c r="U46" s="73"/>
      <c r="V46" s="73"/>
      <c r="W46" s="74"/>
    </row>
    <row r="47" spans="2:23" ht="39.75" customHeight="1">
      <c r="B47" s="117" t="s">
        <v>174</v>
      </c>
      <c r="C47" s="72">
        <v>2020</v>
      </c>
      <c r="D47" s="73"/>
      <c r="E47" s="73"/>
      <c r="F47" s="74"/>
      <c r="G47" s="32"/>
      <c r="H47" s="72">
        <v>2021</v>
      </c>
      <c r="I47" s="72"/>
      <c r="J47" s="72"/>
      <c r="K47" s="76"/>
      <c r="L47" s="224" t="s">
        <v>231</v>
      </c>
      <c r="M47" s="30"/>
      <c r="N47" s="84">
        <v>2020</v>
      </c>
      <c r="O47" s="73"/>
      <c r="P47" s="73"/>
      <c r="Q47" s="74"/>
      <c r="R47" s="32"/>
      <c r="S47" s="75">
        <v>2021</v>
      </c>
      <c r="T47" s="75"/>
      <c r="U47" s="75"/>
      <c r="V47" s="76"/>
      <c r="W47" s="224" t="s">
        <v>237</v>
      </c>
    </row>
    <row r="48" spans="2:23" ht="15.75">
      <c r="B48" s="192" t="s">
        <v>139</v>
      </c>
      <c r="C48" s="193" t="s">
        <v>225</v>
      </c>
      <c r="D48" s="193" t="s">
        <v>226</v>
      </c>
      <c r="E48" s="193" t="s">
        <v>227</v>
      </c>
      <c r="F48" s="193" t="s">
        <v>228</v>
      </c>
      <c r="G48" s="32"/>
      <c r="H48" s="193" t="s">
        <v>225</v>
      </c>
      <c r="I48" s="193" t="s">
        <v>226</v>
      </c>
      <c r="J48" s="193" t="s">
        <v>226</v>
      </c>
      <c r="K48" s="32"/>
      <c r="L48" s="224"/>
      <c r="M48" s="30"/>
      <c r="N48" s="192" t="s">
        <v>176</v>
      </c>
      <c r="O48" s="193" t="s">
        <v>177</v>
      </c>
      <c r="P48" s="193" t="s">
        <v>178</v>
      </c>
      <c r="Q48" s="193" t="s">
        <v>179</v>
      </c>
      <c r="R48" s="32"/>
      <c r="S48" s="192" t="s">
        <v>176</v>
      </c>
      <c r="T48" s="193" t="s">
        <v>177</v>
      </c>
      <c r="U48" s="193" t="s">
        <v>178</v>
      </c>
      <c r="V48" s="32"/>
      <c r="W48" s="224"/>
    </row>
    <row r="49" spans="2:23" ht="15.75"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2:23" ht="15.75">
      <c r="B50" s="68" t="s">
        <v>0</v>
      </c>
      <c r="C50" s="82">
        <v>103.18856138269601</v>
      </c>
      <c r="D50" s="82">
        <v>221.153656921774</v>
      </c>
      <c r="E50" s="82">
        <v>333.73809022340703</v>
      </c>
      <c r="F50" s="82">
        <v>453.34497445013</v>
      </c>
      <c r="G50" s="76"/>
      <c r="H50" s="82">
        <v>108.29247753404501</v>
      </c>
      <c r="I50" s="210">
        <v>206.036991893806</v>
      </c>
      <c r="J50" s="210">
        <v>329.85515356885799</v>
      </c>
      <c r="K50" s="97"/>
      <c r="L50" s="98">
        <v>-1.1634682310160557E-2</v>
      </c>
      <c r="M50" s="31"/>
      <c r="N50" s="82">
        <v>103.18856138269601</v>
      </c>
      <c r="O50" s="82">
        <v>117.96509553907799</v>
      </c>
      <c r="P50" s="82">
        <v>112.58443330163303</v>
      </c>
      <c r="Q50" s="82">
        <v>119.60688422672297</v>
      </c>
      <c r="R50" s="76"/>
      <c r="S50" s="82">
        <v>108.29247753404501</v>
      </c>
      <c r="T50" s="210">
        <v>97.744514359760998</v>
      </c>
      <c r="U50" s="210">
        <v>123.81816167505198</v>
      </c>
      <c r="V50" s="97"/>
      <c r="W50" s="98">
        <v>9.9780476252181935E-2</v>
      </c>
    </row>
    <row r="51" spans="2:23" ht="15.75">
      <c r="B51" s="64" t="s">
        <v>164</v>
      </c>
      <c r="C51" s="70">
        <v>101.677171062695</v>
      </c>
      <c r="D51" s="70">
        <v>217.699242751773</v>
      </c>
      <c r="E51" s="70">
        <v>328.263160023409</v>
      </c>
      <c r="F51" s="70">
        <v>445.20564403189996</v>
      </c>
      <c r="G51" s="31"/>
      <c r="H51" s="70">
        <v>107.281225168891</v>
      </c>
      <c r="I51" s="90">
        <v>204.026438068602</v>
      </c>
      <c r="J51" s="90">
        <v>327.46984901099199</v>
      </c>
      <c r="K51" s="96"/>
      <c r="L51" s="92">
        <v>-2.4166921818471335E-3</v>
      </c>
      <c r="M51" s="31"/>
      <c r="N51" s="70">
        <v>101.677171062695</v>
      </c>
      <c r="O51" s="70">
        <v>116.022071689078</v>
      </c>
      <c r="P51" s="70">
        <v>110.563917271636</v>
      </c>
      <c r="Q51" s="70">
        <v>116.94248400849096</v>
      </c>
      <c r="R51" s="31"/>
      <c r="S51" s="70">
        <v>107.281225168891</v>
      </c>
      <c r="T51" s="90">
        <v>96.745212899711007</v>
      </c>
      <c r="U51" s="90">
        <v>123.44341094238999</v>
      </c>
      <c r="V51" s="96"/>
      <c r="W51" s="92">
        <v>0.1164891222071243</v>
      </c>
    </row>
    <row r="52" spans="2:23" ht="15.75">
      <c r="B52" s="64" t="s">
        <v>155</v>
      </c>
      <c r="C52" s="70">
        <v>1.5113903199999901</v>
      </c>
      <c r="D52" s="70">
        <v>3.45441416999997</v>
      </c>
      <c r="E52" s="70">
        <v>5.4749302000000295</v>
      </c>
      <c r="F52" s="70">
        <v>8.1393304182299904</v>
      </c>
      <c r="G52" s="31"/>
      <c r="H52" s="70">
        <v>1.01125236515401</v>
      </c>
      <c r="I52" s="90">
        <v>2.0105538252047701</v>
      </c>
      <c r="J52" s="90">
        <v>2.3853045578659997</v>
      </c>
      <c r="K52" s="96"/>
      <c r="L52" s="92">
        <v>-0.56432238024404646</v>
      </c>
      <c r="M52" s="31"/>
      <c r="N52" s="70">
        <v>1.5113903199999901</v>
      </c>
      <c r="O52" s="70">
        <v>1.9430238499999799</v>
      </c>
      <c r="P52" s="70">
        <v>2.0205160300000595</v>
      </c>
      <c r="Q52" s="70">
        <v>2.6644002182299609</v>
      </c>
      <c r="R52" s="31"/>
      <c r="S52" s="70">
        <v>1.01125236515401</v>
      </c>
      <c r="T52" s="90">
        <v>0.99930146005076015</v>
      </c>
      <c r="U52" s="90">
        <v>0.3747507326612296</v>
      </c>
      <c r="V52" s="96"/>
      <c r="W52" s="92">
        <v>-0.81452721626701541</v>
      </c>
    </row>
    <row r="53" spans="2:23" ht="15.75">
      <c r="B53" s="78"/>
      <c r="C53" s="38"/>
      <c r="D53" s="38"/>
      <c r="E53" s="38"/>
      <c r="F53" s="38"/>
      <c r="G53" s="31"/>
      <c r="H53" s="38"/>
      <c r="I53" s="211"/>
      <c r="J53" s="211"/>
      <c r="K53" s="96"/>
      <c r="L53" s="99"/>
      <c r="M53" s="31"/>
      <c r="N53" s="38"/>
      <c r="O53" s="38"/>
      <c r="P53" s="38"/>
      <c r="Q53" s="38"/>
      <c r="R53" s="31"/>
      <c r="S53" s="38"/>
      <c r="T53" s="211"/>
      <c r="U53" s="211"/>
      <c r="V53" s="96"/>
      <c r="W53" s="99"/>
    </row>
    <row r="54" spans="2:23" ht="15.75">
      <c r="B54" s="68" t="s">
        <v>8</v>
      </c>
      <c r="C54" s="82">
        <v>28.796739747660901</v>
      </c>
      <c r="D54" s="82">
        <v>60.305344791733496</v>
      </c>
      <c r="E54" s="82">
        <v>81.108351710865591</v>
      </c>
      <c r="F54" s="82">
        <v>101.489686388091</v>
      </c>
      <c r="G54" s="76"/>
      <c r="H54" s="82">
        <v>14.3216589052734</v>
      </c>
      <c r="I54" s="210">
        <v>36.331415570582699</v>
      </c>
      <c r="J54" s="210">
        <v>50.079804169888796</v>
      </c>
      <c r="K54" s="97"/>
      <c r="L54" s="98">
        <v>-0.38255675138840345</v>
      </c>
      <c r="M54" s="31"/>
      <c r="N54" s="82">
        <v>28.796739747660901</v>
      </c>
      <c r="O54" s="82">
        <v>31.508605044072596</v>
      </c>
      <c r="P54" s="82">
        <v>20.803006919132095</v>
      </c>
      <c r="Q54" s="82">
        <v>20.381334677225411</v>
      </c>
      <c r="R54" s="76"/>
      <c r="S54" s="82">
        <v>14.3216589052734</v>
      </c>
      <c r="T54" s="210">
        <v>22.009756665309297</v>
      </c>
      <c r="U54" s="210">
        <v>13.748388599306097</v>
      </c>
      <c r="V54" s="97"/>
      <c r="W54" s="98">
        <v>-0.33911531862915506</v>
      </c>
    </row>
    <row r="55" spans="2:23" ht="15.75">
      <c r="B55" s="80"/>
      <c r="C55" s="38"/>
      <c r="D55" s="38"/>
      <c r="E55" s="38"/>
      <c r="F55" s="38"/>
      <c r="G55" s="31"/>
      <c r="H55" s="38"/>
      <c r="I55" s="211"/>
      <c r="J55" s="211"/>
      <c r="K55" s="96"/>
      <c r="L55" s="99"/>
      <c r="M55" s="31"/>
      <c r="N55" s="38"/>
      <c r="O55" s="38"/>
      <c r="P55" s="38"/>
      <c r="Q55" s="38"/>
      <c r="R55" s="31"/>
      <c r="S55" s="38"/>
      <c r="T55" s="211"/>
      <c r="U55" s="211"/>
      <c r="V55" s="96"/>
      <c r="W55" s="99"/>
    </row>
    <row r="56" spans="2:23" ht="15.75">
      <c r="B56" s="68" t="s">
        <v>9</v>
      </c>
      <c r="C56" s="82">
        <v>23.1474573306499</v>
      </c>
      <c r="D56" s="82">
        <v>43.614209992010004</v>
      </c>
      <c r="E56" s="82">
        <v>54.689458369463097</v>
      </c>
      <c r="F56" s="82">
        <v>69.696897310801305</v>
      </c>
      <c r="G56" s="76"/>
      <c r="H56" s="82">
        <v>10.112473376847399</v>
      </c>
      <c r="I56" s="210">
        <v>19.7748057030844</v>
      </c>
      <c r="J56" s="210">
        <v>20.2235483446823</v>
      </c>
      <c r="K56" s="97"/>
      <c r="L56" s="98">
        <v>-0.63021121533040259</v>
      </c>
      <c r="M56" s="31"/>
      <c r="N56" s="82">
        <v>23.1474573306499</v>
      </c>
      <c r="O56" s="82">
        <v>20.466752661360104</v>
      </c>
      <c r="P56" s="82">
        <v>11.075248377453093</v>
      </c>
      <c r="Q56" s="82">
        <v>15.007438941338208</v>
      </c>
      <c r="R56" s="76"/>
      <c r="S56" s="82">
        <v>10.112473376847399</v>
      </c>
      <c r="T56" s="210">
        <v>9.6623323262370011</v>
      </c>
      <c r="U56" s="210">
        <v>0.44874264159789945</v>
      </c>
      <c r="V56" s="97"/>
      <c r="W56" s="98">
        <v>-0.95948238573940736</v>
      </c>
    </row>
    <row r="57" spans="2:23" ht="15.75">
      <c r="B57" s="64" t="s">
        <v>165</v>
      </c>
      <c r="C57" s="70">
        <v>11.751612586457901</v>
      </c>
      <c r="D57" s="70">
        <v>20.5177993352697</v>
      </c>
      <c r="E57" s="70">
        <v>25.647902135866502</v>
      </c>
      <c r="F57" s="70">
        <v>30.975898150613297</v>
      </c>
      <c r="G57" s="31"/>
      <c r="H57" s="70">
        <v>4.9499265774598697</v>
      </c>
      <c r="I57" s="90">
        <v>12.181849564878201</v>
      </c>
      <c r="J57" s="90">
        <v>12.2429705421367</v>
      </c>
      <c r="K57" s="96"/>
      <c r="L57" s="92">
        <v>-0.52265216557357719</v>
      </c>
      <c r="M57" s="31"/>
      <c r="N57" s="70">
        <v>11.751612586457901</v>
      </c>
      <c r="O57" s="70">
        <v>8.7661867488117995</v>
      </c>
      <c r="P57" s="70">
        <v>5.1301028005968021</v>
      </c>
      <c r="Q57" s="70">
        <v>5.3279960147467946</v>
      </c>
      <c r="R57" s="31"/>
      <c r="S57" s="70">
        <v>4.9499265774598697</v>
      </c>
      <c r="T57" s="90">
        <v>7.2319229874183311</v>
      </c>
      <c r="U57" s="90">
        <v>6.1120977258498854E-2</v>
      </c>
      <c r="V57" s="96"/>
      <c r="W57" s="92">
        <v>-0.98808581823128605</v>
      </c>
    </row>
    <row r="58" spans="2:23" ht="15.75">
      <c r="B58" s="64" t="s">
        <v>166</v>
      </c>
      <c r="C58" s="70">
        <v>3.5479358011008899</v>
      </c>
      <c r="D58" s="70">
        <v>6.8825081244005197</v>
      </c>
      <c r="E58" s="70">
        <v>9.2728153166719611</v>
      </c>
      <c r="F58" s="70">
        <v>10.517130256212599</v>
      </c>
      <c r="G58" s="31"/>
      <c r="H58" s="70">
        <v>1.39539033398802</v>
      </c>
      <c r="I58" s="90">
        <v>2.0527925025910698</v>
      </c>
      <c r="J58" s="90">
        <v>-7.8428774593111202E-3</v>
      </c>
      <c r="K58" s="96"/>
      <c r="L58" s="92">
        <v>-1.0008457924795731</v>
      </c>
      <c r="M58" s="31"/>
      <c r="N58" s="70">
        <v>3.5479358011008899</v>
      </c>
      <c r="O58" s="70">
        <v>3.3345723232996298</v>
      </c>
      <c r="P58" s="70">
        <v>2.3903071922714414</v>
      </c>
      <c r="Q58" s="70">
        <v>1.2443149395406383</v>
      </c>
      <c r="R58" s="31"/>
      <c r="S58" s="70">
        <v>1.39539033398802</v>
      </c>
      <c r="T58" s="90">
        <v>0.65740216860304979</v>
      </c>
      <c r="U58" s="90">
        <v>-2.0606353800503809</v>
      </c>
      <c r="V58" s="96"/>
      <c r="W58" s="92">
        <v>-1.8620797304685417</v>
      </c>
    </row>
    <row r="59" spans="2:23" ht="15.75">
      <c r="B59" s="64" t="s">
        <v>167</v>
      </c>
      <c r="C59" s="70">
        <v>2.7604916549927303</v>
      </c>
      <c r="D59" s="70">
        <v>6.4909035905921204</v>
      </c>
      <c r="E59" s="70">
        <v>7.6906604679727595</v>
      </c>
      <c r="F59" s="70">
        <v>12.595413168358901</v>
      </c>
      <c r="G59" s="31"/>
      <c r="H59" s="70">
        <v>1.2986335855241</v>
      </c>
      <c r="I59" s="90">
        <v>2.5895498410236599</v>
      </c>
      <c r="J59" s="90">
        <v>3.7719976490423299</v>
      </c>
      <c r="K59" s="96"/>
      <c r="L59" s="92">
        <v>-0.5095352779191642</v>
      </c>
      <c r="M59" s="31"/>
      <c r="N59" s="70">
        <v>2.7604916549927303</v>
      </c>
      <c r="O59" s="70">
        <v>3.7304119355993901</v>
      </c>
      <c r="P59" s="70">
        <v>1.1997568773806391</v>
      </c>
      <c r="Q59" s="70">
        <v>4.9047527003861413</v>
      </c>
      <c r="R59" s="31"/>
      <c r="S59" s="70">
        <v>1.2986335855241</v>
      </c>
      <c r="T59" s="90">
        <v>1.2909162554995599</v>
      </c>
      <c r="U59" s="90">
        <v>1.18244780801867</v>
      </c>
      <c r="V59" s="96"/>
      <c r="W59" s="92">
        <v>-1.4427147439870469E-2</v>
      </c>
    </row>
    <row r="60" spans="2:23" ht="15.75">
      <c r="B60" s="64" t="s">
        <v>156</v>
      </c>
      <c r="C60" s="70">
        <v>2.1287910881276697</v>
      </c>
      <c r="D60" s="70">
        <v>3.7927111504645401</v>
      </c>
      <c r="E60" s="70">
        <v>4.3143648055358703</v>
      </c>
      <c r="F60" s="70">
        <v>3.8624251926188298</v>
      </c>
      <c r="G60" s="31"/>
      <c r="H60" s="70">
        <v>-3.5547673723038201E-2</v>
      </c>
      <c r="I60" s="90">
        <v>-2.2997588719783799</v>
      </c>
      <c r="J60" s="90">
        <v>-3.8057813313445701</v>
      </c>
      <c r="K60" s="96"/>
      <c r="L60" s="92">
        <v>-1.8821185743174234</v>
      </c>
      <c r="M60" s="31"/>
      <c r="N60" s="70">
        <v>2.1287910881276697</v>
      </c>
      <c r="O60" s="70">
        <v>1.6639200623368704</v>
      </c>
      <c r="P60" s="70">
        <v>0.52165365507133021</v>
      </c>
      <c r="Q60" s="70">
        <v>-0.45193961291704055</v>
      </c>
      <c r="R60" s="31"/>
      <c r="S60" s="70">
        <v>-3.5547673723038201E-2</v>
      </c>
      <c r="T60" s="90">
        <v>-2.2642111982553419</v>
      </c>
      <c r="U60" s="90">
        <v>-1.5060224593661902</v>
      </c>
      <c r="V60" s="96"/>
      <c r="W60" s="92" t="s">
        <v>136</v>
      </c>
    </row>
    <row r="61" spans="2:23" ht="15.75">
      <c r="B61" s="101" t="s">
        <v>207</v>
      </c>
      <c r="C61" s="90">
        <v>1.53801085926604</v>
      </c>
      <c r="D61" s="90">
        <v>2.76962467608225</v>
      </c>
      <c r="E61" s="90">
        <v>3.8516571436278202</v>
      </c>
      <c r="F61" s="90">
        <v>5.7225757467550906</v>
      </c>
      <c r="G61" s="96"/>
      <c r="H61" s="90">
        <v>1.4211680145332299</v>
      </c>
      <c r="I61" s="90">
        <v>2.8134460321539301</v>
      </c>
      <c r="J61" s="90">
        <v>4.0659408259353595</v>
      </c>
      <c r="K61" s="96"/>
      <c r="L61" s="92">
        <v>5.5634152863800503E-2</v>
      </c>
      <c r="M61" s="96"/>
      <c r="N61" s="90">
        <v>1.53801085926604</v>
      </c>
      <c r="O61" s="90">
        <v>1.2316138168162101</v>
      </c>
      <c r="P61" s="90">
        <v>1.0820324675455701</v>
      </c>
      <c r="Q61" s="90">
        <v>1.8709186031272704</v>
      </c>
      <c r="R61" s="96"/>
      <c r="S61" s="90">
        <v>1.4211680145332299</v>
      </c>
      <c r="T61" s="90">
        <v>1.3922780176206901</v>
      </c>
      <c r="U61" s="90">
        <v>1.2524947937814295</v>
      </c>
      <c r="V61" s="96"/>
      <c r="W61" s="92">
        <v>0.15753901232051548</v>
      </c>
    </row>
    <row r="62" spans="2:23" ht="15.75">
      <c r="B62" s="80"/>
      <c r="C62" s="38"/>
      <c r="D62" s="38"/>
      <c r="E62" s="38"/>
      <c r="F62" s="38"/>
      <c r="G62" s="31"/>
      <c r="H62" s="38"/>
      <c r="I62" s="211"/>
      <c r="J62" s="211"/>
      <c r="K62" s="96"/>
      <c r="L62" s="99"/>
      <c r="M62" s="31"/>
      <c r="N62" s="38"/>
      <c r="O62" s="38"/>
      <c r="P62" s="38"/>
      <c r="Q62" s="38"/>
      <c r="R62" s="31"/>
      <c r="S62" s="38"/>
      <c r="T62" s="211"/>
      <c r="U62" s="211"/>
      <c r="V62" s="96"/>
      <c r="W62" s="99"/>
    </row>
    <row r="63" spans="2:23" ht="15.75">
      <c r="B63" s="68" t="s">
        <v>10</v>
      </c>
      <c r="C63" s="82">
        <v>13.0539407027364</v>
      </c>
      <c r="D63" s="82">
        <v>27.3083122338838</v>
      </c>
      <c r="E63" s="82">
        <v>43.082049718893494</v>
      </c>
      <c r="F63" s="82">
        <v>58.518269304926001</v>
      </c>
      <c r="G63" s="76"/>
      <c r="H63" s="82">
        <v>17.576356440123703</v>
      </c>
      <c r="I63" s="210">
        <v>27.786814583957398</v>
      </c>
      <c r="J63" s="210">
        <v>43.471184298697501</v>
      </c>
      <c r="K63" s="97"/>
      <c r="L63" s="98">
        <v>9.0324063581718132E-3</v>
      </c>
      <c r="M63" s="31"/>
      <c r="N63" s="82">
        <v>13.0539407027364</v>
      </c>
      <c r="O63" s="82">
        <v>14.254371531147401</v>
      </c>
      <c r="P63" s="82">
        <v>15.773737485009693</v>
      </c>
      <c r="Q63" s="82">
        <v>15.436219586032507</v>
      </c>
      <c r="R63" s="76"/>
      <c r="S63" s="82">
        <v>17.576356440123703</v>
      </c>
      <c r="T63" s="210">
        <v>10.210458143833694</v>
      </c>
      <c r="U63" s="210">
        <v>15.684369714740104</v>
      </c>
      <c r="V63" s="97"/>
      <c r="W63" s="98">
        <v>-5.6656052729747025E-3</v>
      </c>
    </row>
    <row r="64" spans="2:23" ht="15.75">
      <c r="B64" s="64" t="s">
        <v>157</v>
      </c>
      <c r="C64" s="70">
        <v>3.51246132819852</v>
      </c>
      <c r="D64" s="70">
        <v>4.1397704855592599</v>
      </c>
      <c r="E64" s="70">
        <v>6.9942950702119893</v>
      </c>
      <c r="F64" s="70">
        <v>9.7898296331148398</v>
      </c>
      <c r="G64" s="31"/>
      <c r="H64" s="70">
        <v>2.3417168040332701</v>
      </c>
      <c r="I64" s="90">
        <v>5.3277949172101398</v>
      </c>
      <c r="J64" s="90">
        <v>7.3916113887210306</v>
      </c>
      <c r="K64" s="96"/>
      <c r="L64" s="92">
        <v>5.6805770205659786E-2</v>
      </c>
      <c r="M64" s="31"/>
      <c r="N64" s="70">
        <v>3.51246132819852</v>
      </c>
      <c r="O64" s="70">
        <v>0.62730915736073989</v>
      </c>
      <c r="P64" s="70">
        <v>2.8545245846527294</v>
      </c>
      <c r="Q64" s="70">
        <v>2.7955345629028505</v>
      </c>
      <c r="R64" s="31"/>
      <c r="S64" s="70">
        <v>2.3417168040332701</v>
      </c>
      <c r="T64" s="90">
        <v>2.9860781131768697</v>
      </c>
      <c r="U64" s="90">
        <v>2.0638164715108909</v>
      </c>
      <c r="V64" s="96"/>
      <c r="W64" s="92">
        <v>-0.27700168265954278</v>
      </c>
    </row>
    <row r="65" spans="2:23" ht="15.75">
      <c r="B65" s="64" t="s">
        <v>168</v>
      </c>
      <c r="C65" s="70">
        <v>4.6417636219889298</v>
      </c>
      <c r="D65" s="70">
        <v>9.8881707340529896</v>
      </c>
      <c r="E65" s="70">
        <v>16.576879469581502</v>
      </c>
      <c r="F65" s="70">
        <v>26.224402797605901</v>
      </c>
      <c r="G65" s="31"/>
      <c r="H65" s="70">
        <v>7.4213336364173399</v>
      </c>
      <c r="I65" s="90">
        <v>7.4745220595048103</v>
      </c>
      <c r="J65" s="90">
        <v>14.483927640664401</v>
      </c>
      <c r="K65" s="96"/>
      <c r="L65" s="92">
        <v>-0.12625728700975708</v>
      </c>
      <c r="M65" s="31"/>
      <c r="N65" s="70">
        <v>4.6417636219889298</v>
      </c>
      <c r="O65" s="70">
        <v>5.2464071120640599</v>
      </c>
      <c r="P65" s="70">
        <v>6.6887087355285129</v>
      </c>
      <c r="Q65" s="70">
        <v>9.6475233280243984</v>
      </c>
      <c r="R65" s="31"/>
      <c r="S65" s="70">
        <v>7.4213336364173399</v>
      </c>
      <c r="T65" s="90">
        <v>5.3188423087470404E-2</v>
      </c>
      <c r="U65" s="90">
        <v>7.0094055811595908</v>
      </c>
      <c r="V65" s="96"/>
      <c r="W65" s="92">
        <v>4.7946002481409865E-2</v>
      </c>
    </row>
    <row r="66" spans="2:23" ht="15.75">
      <c r="B66" s="64" t="s">
        <v>158</v>
      </c>
      <c r="C66" s="70">
        <v>2.2047966995817201</v>
      </c>
      <c r="D66" s="70">
        <v>4.3218688198063298</v>
      </c>
      <c r="E66" s="70">
        <v>6.6031033886043797</v>
      </c>
      <c r="F66" s="70">
        <v>6.9142581671027399</v>
      </c>
      <c r="G66" s="31"/>
      <c r="H66" s="70">
        <v>2.2049661635253002</v>
      </c>
      <c r="I66" s="90">
        <v>4.3259083488014003</v>
      </c>
      <c r="J66" s="90">
        <v>6.7145460169299005</v>
      </c>
      <c r="K66" s="96"/>
      <c r="L66" s="92">
        <v>1.6877310829003251E-2</v>
      </c>
      <c r="M66" s="31"/>
      <c r="N66" s="70">
        <v>2.2047966995817201</v>
      </c>
      <c r="O66" s="70">
        <v>2.1170721202246097</v>
      </c>
      <c r="P66" s="70">
        <v>2.28123456879805</v>
      </c>
      <c r="Q66" s="70">
        <v>0.31115477849836015</v>
      </c>
      <c r="R66" s="31"/>
      <c r="S66" s="70">
        <v>2.2049661635253002</v>
      </c>
      <c r="T66" s="90">
        <v>2.1209421852761001</v>
      </c>
      <c r="U66" s="90">
        <v>2.3886376681285002</v>
      </c>
      <c r="V66" s="96"/>
      <c r="W66" s="92">
        <v>4.7081129139227178E-2</v>
      </c>
    </row>
    <row r="67" spans="2:23" ht="15.75">
      <c r="B67" s="64" t="s">
        <v>159</v>
      </c>
      <c r="C67" s="70">
        <v>0.21337403764641799</v>
      </c>
      <c r="D67" s="70">
        <v>2.6970087374007998</v>
      </c>
      <c r="E67" s="70">
        <v>3.0973558620213</v>
      </c>
      <c r="F67" s="70">
        <v>4.0502371548738703</v>
      </c>
      <c r="G67" s="31"/>
      <c r="H67" s="70">
        <v>1.7176092497800601</v>
      </c>
      <c r="I67" s="90">
        <v>4.1126876686545204</v>
      </c>
      <c r="J67" s="90">
        <v>5.4903268972840298</v>
      </c>
      <c r="K67" s="96"/>
      <c r="L67" s="92">
        <v>0.77258511513142814</v>
      </c>
      <c r="M67" s="31"/>
      <c r="N67" s="70">
        <v>0.21337403764641799</v>
      </c>
      <c r="O67" s="70">
        <v>2.4836346997543819</v>
      </c>
      <c r="P67" s="70">
        <v>0.40034712462050015</v>
      </c>
      <c r="Q67" s="70">
        <v>0.95288129285257028</v>
      </c>
      <c r="R67" s="31"/>
      <c r="S67" s="70">
        <v>1.7176092497800601</v>
      </c>
      <c r="T67" s="90">
        <v>2.3950784188744603</v>
      </c>
      <c r="U67" s="90">
        <v>1.3776392286295094</v>
      </c>
      <c r="V67" s="96"/>
      <c r="W67" s="92" t="s">
        <v>136</v>
      </c>
    </row>
    <row r="68" spans="2:23" ht="15.75">
      <c r="B68" s="101" t="s">
        <v>208</v>
      </c>
      <c r="C68" s="90">
        <v>1.06395151626</v>
      </c>
      <c r="D68" s="90">
        <v>2.5945564550160101</v>
      </c>
      <c r="E68" s="90">
        <v>4.0594466163862597</v>
      </c>
      <c r="F68" s="90">
        <v>4.7095852243639902</v>
      </c>
      <c r="G68" s="96"/>
      <c r="H68" s="90">
        <v>1.4349988746765501</v>
      </c>
      <c r="I68" s="90">
        <v>1.95444170463357</v>
      </c>
      <c r="J68" s="90">
        <v>3.3021230178088801</v>
      </c>
      <c r="K68" s="96"/>
      <c r="L68" s="92">
        <v>-0.18655833421244816</v>
      </c>
      <c r="M68" s="96"/>
      <c r="N68" s="90">
        <v>1.06395151626</v>
      </c>
      <c r="O68" s="90">
        <v>1.5306049387560101</v>
      </c>
      <c r="P68" s="90">
        <v>1.4648901613702496</v>
      </c>
      <c r="Q68" s="90">
        <v>0.65013860797773049</v>
      </c>
      <c r="R68" s="96"/>
      <c r="S68" s="90">
        <v>1.4349988746765501</v>
      </c>
      <c r="T68" s="90">
        <v>0.51944282995701996</v>
      </c>
      <c r="U68" s="90">
        <v>1.34768131317531</v>
      </c>
      <c r="V68" s="96"/>
      <c r="W68" s="92">
        <v>-8.0012038640018671E-2</v>
      </c>
    </row>
    <row r="69" spans="2:23" ht="15.75">
      <c r="B69" s="101" t="s">
        <v>209</v>
      </c>
      <c r="C69" s="90">
        <v>2.2052649471955701</v>
      </c>
      <c r="D69" s="90">
        <v>4.2846719796467898</v>
      </c>
      <c r="E69" s="90">
        <v>6.1753259557238298</v>
      </c>
      <c r="F69" s="90">
        <v>7.2451400840320002</v>
      </c>
      <c r="G69" s="96"/>
      <c r="H69" s="90">
        <v>2.27991983898161</v>
      </c>
      <c r="I69" s="90">
        <v>4.45814647322391</v>
      </c>
      <c r="J69" s="90">
        <v>5.92236827816249</v>
      </c>
      <c r="K69" s="96"/>
      <c r="L69" s="92">
        <v>-4.096264381427131E-2</v>
      </c>
      <c r="M69" s="96"/>
      <c r="N69" s="90">
        <v>2.2052649471955701</v>
      </c>
      <c r="O69" s="90">
        <v>2.0794070324512197</v>
      </c>
      <c r="P69" s="90">
        <v>1.89065397607704</v>
      </c>
      <c r="Q69" s="90">
        <v>1.0698141283081704</v>
      </c>
      <c r="R69" s="96"/>
      <c r="S69" s="90">
        <v>2.27991983898161</v>
      </c>
      <c r="T69" s="90">
        <v>2.1782266342423098</v>
      </c>
      <c r="U69" s="90">
        <v>1.46422180493858</v>
      </c>
      <c r="V69" s="96"/>
      <c r="W69" s="92">
        <v>-0.22554744365400675</v>
      </c>
    </row>
    <row r="70" spans="2:23" ht="15.75">
      <c r="B70" s="78"/>
      <c r="C70" s="38"/>
      <c r="D70" s="38"/>
      <c r="E70" s="38"/>
      <c r="F70" s="38"/>
      <c r="G70" s="31"/>
      <c r="H70" s="38"/>
      <c r="I70" s="211"/>
      <c r="J70" s="211"/>
      <c r="K70" s="96"/>
      <c r="L70" s="99"/>
      <c r="M70" s="31"/>
      <c r="N70" s="38"/>
      <c r="O70" s="38"/>
      <c r="P70" s="38"/>
      <c r="Q70" s="38"/>
      <c r="R70" s="31"/>
      <c r="S70" s="38"/>
      <c r="T70" s="211"/>
      <c r="U70" s="211"/>
      <c r="V70" s="96"/>
      <c r="W70" s="99"/>
    </row>
    <row r="71" spans="2:23" ht="15.75">
      <c r="B71" s="68" t="s">
        <v>7</v>
      </c>
      <c r="C71" s="82">
        <v>23.981969172862101</v>
      </c>
      <c r="D71" s="82">
        <v>53.2377433166115</v>
      </c>
      <c r="E71" s="82">
        <v>65.92562519519791</v>
      </c>
      <c r="F71" s="82">
        <v>76.310367093891699</v>
      </c>
      <c r="G71" s="76"/>
      <c r="H71" s="82">
        <v>27.561730054311401</v>
      </c>
      <c r="I71" s="210">
        <v>50.789771526704897</v>
      </c>
      <c r="J71" s="210">
        <v>76.538690424073792</v>
      </c>
      <c r="K71" s="97"/>
      <c r="L71" s="98">
        <v>0.16098543165046766</v>
      </c>
      <c r="M71" s="31"/>
      <c r="N71" s="82">
        <v>23.981969172862101</v>
      </c>
      <c r="O71" s="82">
        <v>29.255774143749399</v>
      </c>
      <c r="P71" s="82">
        <v>12.68788187858641</v>
      </c>
      <c r="Q71" s="82">
        <v>10.38474189869379</v>
      </c>
      <c r="R71" s="76"/>
      <c r="S71" s="82">
        <v>27.561730054311401</v>
      </c>
      <c r="T71" s="210">
        <v>23.228041472393496</v>
      </c>
      <c r="U71" s="210">
        <v>25.748918897368895</v>
      </c>
      <c r="V71" s="97"/>
      <c r="W71" s="98">
        <v>1.0294103573604241</v>
      </c>
    </row>
    <row r="72" spans="2:23" ht="15.75">
      <c r="B72" s="64" t="s">
        <v>169</v>
      </c>
      <c r="C72" s="70">
        <v>40.931389732710294</v>
      </c>
      <c r="D72" s="70">
        <v>66.098968634469998</v>
      </c>
      <c r="E72" s="70">
        <v>74.215009517800397</v>
      </c>
      <c r="F72" s="70">
        <v>78.124150019096703</v>
      </c>
      <c r="G72" s="31"/>
      <c r="H72" s="70">
        <v>24.3681360828005</v>
      </c>
      <c r="I72" s="90">
        <v>43.20373720864</v>
      </c>
      <c r="J72" s="90">
        <v>64.998407606159901</v>
      </c>
      <c r="K72" s="96"/>
      <c r="L72" s="92">
        <v>-0.12418784247989488</v>
      </c>
      <c r="M72" s="31"/>
      <c r="N72" s="70">
        <v>40.931389732710294</v>
      </c>
      <c r="O72" s="70">
        <v>25.167578901759704</v>
      </c>
      <c r="P72" s="70">
        <v>8.116040883330399</v>
      </c>
      <c r="Q72" s="70">
        <v>3.9091405012963065</v>
      </c>
      <c r="R72" s="31"/>
      <c r="S72" s="70">
        <v>24.3681360828005</v>
      </c>
      <c r="T72" s="90">
        <v>18.835601125839499</v>
      </c>
      <c r="U72" s="90">
        <v>21.794670397519901</v>
      </c>
      <c r="V72" s="96"/>
      <c r="W72" s="92">
        <v>1.6853820367371668</v>
      </c>
    </row>
    <row r="73" spans="2:23" ht="15.75">
      <c r="B73" s="64" t="s">
        <v>160</v>
      </c>
      <c r="C73" s="70">
        <v>-16.949420559847699</v>
      </c>
      <c r="D73" s="70">
        <v>-12.8612253178581</v>
      </c>
      <c r="E73" s="70">
        <v>-8.2893843225974901</v>
      </c>
      <c r="F73" s="70">
        <v>-1.8137829252059101</v>
      </c>
      <c r="G73" s="31"/>
      <c r="H73" s="70">
        <v>3.1935939715116501</v>
      </c>
      <c r="I73" s="90">
        <v>7.58603431806391</v>
      </c>
      <c r="J73" s="90">
        <v>11.5402828179151</v>
      </c>
      <c r="K73" s="96"/>
      <c r="L73" s="92" t="s">
        <v>136</v>
      </c>
      <c r="M73" s="31"/>
      <c r="N73" s="70">
        <v>-16.949420559847699</v>
      </c>
      <c r="O73" s="70">
        <v>4.0881952419895988</v>
      </c>
      <c r="P73" s="70">
        <v>4.5718409952606098</v>
      </c>
      <c r="Q73" s="70">
        <v>6.4756013973915802</v>
      </c>
      <c r="R73" s="31"/>
      <c r="S73" s="70">
        <v>3.1935939715116501</v>
      </c>
      <c r="T73" s="90">
        <v>4.3924403465522595</v>
      </c>
      <c r="U73" s="90">
        <v>3.9542484998511904</v>
      </c>
      <c r="V73" s="96"/>
      <c r="W73" s="92">
        <v>-0.13508617120535152</v>
      </c>
    </row>
    <row r="74" spans="2:23" ht="15.75">
      <c r="B74" s="78"/>
      <c r="C74" s="38"/>
      <c r="D74" s="38"/>
      <c r="E74" s="38"/>
      <c r="F74" s="38"/>
      <c r="G74" s="31"/>
      <c r="H74" s="38"/>
      <c r="I74" s="211"/>
      <c r="J74" s="211"/>
      <c r="K74" s="96"/>
      <c r="L74" s="99"/>
      <c r="M74" s="31"/>
      <c r="N74" s="38"/>
      <c r="O74" s="38"/>
      <c r="P74" s="38"/>
      <c r="Q74" s="38"/>
      <c r="R74" s="31"/>
      <c r="S74" s="38"/>
      <c r="T74" s="211"/>
      <c r="U74" s="211"/>
      <c r="V74" s="96"/>
      <c r="W74" s="99"/>
    </row>
    <row r="75" spans="2:23" ht="15.75">
      <c r="B75" s="68" t="s">
        <v>153</v>
      </c>
      <c r="C75" s="82">
        <v>4.9528560768232204</v>
      </c>
      <c r="D75" s="82">
        <v>22.994626807995701</v>
      </c>
      <c r="E75" s="82">
        <v>31.382417534137101</v>
      </c>
      <c r="F75" s="82">
        <v>31.099234492818702</v>
      </c>
      <c r="G75" s="76"/>
      <c r="H75" s="82">
        <v>3.4239843825995901</v>
      </c>
      <c r="I75" s="210">
        <v>13.994122220128601</v>
      </c>
      <c r="J75" s="210">
        <v>14.888394223653901</v>
      </c>
      <c r="K75" s="97"/>
      <c r="L75" s="98">
        <v>-0.52558166663041073</v>
      </c>
      <c r="M75" s="31"/>
      <c r="N75" s="82">
        <v>4.9528560768232204</v>
      </c>
      <c r="O75" s="82">
        <v>18.04177073117248</v>
      </c>
      <c r="P75" s="82">
        <v>8.3877907261414002</v>
      </c>
      <c r="Q75" s="82">
        <v>-0.28318304131839866</v>
      </c>
      <c r="R75" s="76"/>
      <c r="S75" s="82">
        <v>3.4239843825995901</v>
      </c>
      <c r="T75" s="210">
        <v>10.57013783752901</v>
      </c>
      <c r="U75" s="210">
        <v>0.89427200352530001</v>
      </c>
      <c r="V75" s="97"/>
      <c r="W75" s="98">
        <v>-0.89338408256440993</v>
      </c>
    </row>
    <row r="76" spans="2:23" ht="15.75">
      <c r="B76" s="64" t="s">
        <v>170</v>
      </c>
      <c r="C76" s="70">
        <v>3.9740767910202397</v>
      </c>
      <c r="D76" s="70">
        <v>14.084979024852601</v>
      </c>
      <c r="E76" s="70">
        <v>21.147331564179598</v>
      </c>
      <c r="F76" s="70">
        <v>16.2037289962839</v>
      </c>
      <c r="G76" s="31"/>
      <c r="H76" s="70">
        <v>1.50079257607867</v>
      </c>
      <c r="I76" s="90">
        <v>5.6927048708575203</v>
      </c>
      <c r="J76" s="90">
        <v>8.2050774937457103</v>
      </c>
      <c r="K76" s="96"/>
      <c r="L76" s="92">
        <v>-0.61200412123655934</v>
      </c>
      <c r="M76" s="31"/>
      <c r="N76" s="70">
        <v>3.9740767910202397</v>
      </c>
      <c r="O76" s="70">
        <v>10.110902233832361</v>
      </c>
      <c r="P76" s="70">
        <v>7.0623525393269979</v>
      </c>
      <c r="Q76" s="70">
        <v>-4.9436025678956987</v>
      </c>
      <c r="R76" s="31"/>
      <c r="S76" s="70">
        <v>1.50079257607867</v>
      </c>
      <c r="T76" s="90">
        <v>4.1919122947788505</v>
      </c>
      <c r="U76" s="90">
        <v>2.51237262288819</v>
      </c>
      <c r="V76" s="96"/>
      <c r="W76" s="92">
        <v>-0.64425839564112086</v>
      </c>
    </row>
    <row r="77" spans="2:23" ht="15.75">
      <c r="B77" s="64" t="s">
        <v>171</v>
      </c>
      <c r="C77" s="70">
        <v>-1.8572285878686101</v>
      </c>
      <c r="D77" s="70">
        <v>2.8736136158863101</v>
      </c>
      <c r="E77" s="70">
        <v>1.1788473940809499</v>
      </c>
      <c r="F77" s="70">
        <v>0.89650253408609404</v>
      </c>
      <c r="G77" s="31"/>
      <c r="H77" s="70">
        <v>-2.7496625625823401</v>
      </c>
      <c r="I77" s="90">
        <v>-0.73644071896515795</v>
      </c>
      <c r="J77" s="90">
        <v>-8.9077490053746402</v>
      </c>
      <c r="K77" s="96"/>
      <c r="L77" s="92" t="s">
        <v>136</v>
      </c>
      <c r="M77" s="31"/>
      <c r="N77" s="70">
        <v>-1.8572285878686101</v>
      </c>
      <c r="O77" s="70">
        <v>4.7308422037549205</v>
      </c>
      <c r="P77" s="70">
        <v>-1.6947662218053603</v>
      </c>
      <c r="Q77" s="70">
        <v>-0.28234485999485581</v>
      </c>
      <c r="R77" s="31"/>
      <c r="S77" s="70">
        <v>-2.7496625625823401</v>
      </c>
      <c r="T77" s="90">
        <v>2.013221843617182</v>
      </c>
      <c r="U77" s="90">
        <v>-8.1713082864094826</v>
      </c>
      <c r="V77" s="96"/>
      <c r="W77" s="92" t="s">
        <v>136</v>
      </c>
    </row>
    <row r="78" spans="2:23" ht="15.75">
      <c r="B78" s="64" t="s">
        <v>172</v>
      </c>
      <c r="C78" s="70">
        <v>1.3387331715675399</v>
      </c>
      <c r="D78" s="70">
        <v>2.7450111999999898</v>
      </c>
      <c r="E78" s="70">
        <v>4.0489356335456801</v>
      </c>
      <c r="F78" s="70">
        <v>6.1472803035457</v>
      </c>
      <c r="G78" s="31"/>
      <c r="H78" s="70">
        <v>1.6660943400000001</v>
      </c>
      <c r="I78" s="90">
        <v>3.4782820399999901</v>
      </c>
      <c r="J78" s="90">
        <v>7.11964473999977</v>
      </c>
      <c r="K78" s="96"/>
      <c r="L78" s="92">
        <v>0.75839909160646479</v>
      </c>
      <c r="M78" s="31"/>
      <c r="N78" s="70">
        <v>1.3387331715675399</v>
      </c>
      <c r="O78" s="70">
        <v>1.4062780284324499</v>
      </c>
      <c r="P78" s="70">
        <v>1.3039244335456903</v>
      </c>
      <c r="Q78" s="70">
        <v>2.0983446700000199</v>
      </c>
      <c r="R78" s="31"/>
      <c r="S78" s="70">
        <v>1.6660943400000001</v>
      </c>
      <c r="T78" s="90">
        <v>1.81218769999999</v>
      </c>
      <c r="U78" s="90">
        <v>3.6413626999997799</v>
      </c>
      <c r="V78" s="96"/>
      <c r="W78" s="92">
        <v>1.792617889748428</v>
      </c>
    </row>
    <row r="79" spans="2:23" ht="15.75">
      <c r="B79" s="64" t="s">
        <v>161</v>
      </c>
      <c r="C79" s="70">
        <v>1.0445809900798</v>
      </c>
      <c r="D79" s="70">
        <v>2.6253944119238701</v>
      </c>
      <c r="E79" s="70">
        <v>3.6044514729006298</v>
      </c>
      <c r="F79" s="70">
        <v>4.8971604821908405</v>
      </c>
      <c r="G79" s="31"/>
      <c r="H79" s="70">
        <v>1.6600107898803602</v>
      </c>
      <c r="I79" s="90">
        <v>2.6962596774650902</v>
      </c>
      <c r="J79" s="90">
        <v>3.87149242325961</v>
      </c>
      <c r="K79" s="96"/>
      <c r="L79" s="92">
        <v>7.4086432392466858E-2</v>
      </c>
      <c r="M79" s="31"/>
      <c r="N79" s="70">
        <v>1.0445809900798</v>
      </c>
      <c r="O79" s="70">
        <v>1.5808134218440701</v>
      </c>
      <c r="P79" s="70">
        <v>0.97905706097675971</v>
      </c>
      <c r="Q79" s="70">
        <v>1.2927090092902107</v>
      </c>
      <c r="R79" s="31"/>
      <c r="S79" s="70">
        <v>1.6600107898803602</v>
      </c>
      <c r="T79" s="90">
        <v>1.03624888758473</v>
      </c>
      <c r="U79" s="90">
        <v>1.1752327457945198</v>
      </c>
      <c r="V79" s="96"/>
      <c r="W79" s="92">
        <v>0.20037206475181812</v>
      </c>
    </row>
    <row r="80" spans="2:23" ht="15.75">
      <c r="B80" s="64" t="s">
        <v>173</v>
      </c>
      <c r="C80" s="70">
        <v>-0.15401727514688401</v>
      </c>
      <c r="D80" s="70">
        <v>-0.20768841062750201</v>
      </c>
      <c r="E80" s="70">
        <v>5.49034009268137E-2</v>
      </c>
      <c r="F80" s="70">
        <v>0.17193817174613302</v>
      </c>
      <c r="G80" s="31"/>
      <c r="H80" s="70">
        <v>1.22747401367119E-2</v>
      </c>
      <c r="I80" s="90">
        <v>0.19136009071826601</v>
      </c>
      <c r="J80" s="90">
        <v>0.36651063612423795</v>
      </c>
      <c r="K80" s="96"/>
      <c r="L80" s="92" t="s">
        <v>136</v>
      </c>
      <c r="M80" s="31"/>
      <c r="N80" s="70">
        <v>-0.15401727514688401</v>
      </c>
      <c r="O80" s="70">
        <v>-5.3671135480617999E-2</v>
      </c>
      <c r="P80" s="70">
        <v>0.26259181155431571</v>
      </c>
      <c r="Q80" s="70">
        <v>0.11703477081931932</v>
      </c>
      <c r="R80" s="31"/>
      <c r="S80" s="70">
        <v>1.22747401367119E-2</v>
      </c>
      <c r="T80" s="90">
        <v>0.17908535058155411</v>
      </c>
      <c r="U80" s="90">
        <v>0.17515054540597194</v>
      </c>
      <c r="V80" s="96"/>
      <c r="W80" s="92">
        <v>-0.33299311821936617</v>
      </c>
    </row>
    <row r="81" spans="2:23" ht="15.75">
      <c r="B81" s="83" t="s">
        <v>162</v>
      </c>
      <c r="C81" s="77">
        <v>0.62777705002335904</v>
      </c>
      <c r="D81" s="77">
        <v>0.92185923691981897</v>
      </c>
      <c r="E81" s="77">
        <v>1.4017349369016798</v>
      </c>
      <c r="F81" s="77">
        <v>3.2261498219079998</v>
      </c>
      <c r="G81" s="31"/>
      <c r="H81" s="77">
        <v>1.3342625720818702</v>
      </c>
      <c r="I81" s="212">
        <v>2.67174433304745</v>
      </c>
      <c r="J81" s="212">
        <v>4.2332060088939896</v>
      </c>
      <c r="K81" s="96"/>
      <c r="L81" s="100" t="s">
        <v>136</v>
      </c>
      <c r="M81" s="31"/>
      <c r="N81" s="77">
        <v>0.62777705002335904</v>
      </c>
      <c r="O81" s="77">
        <v>0.29408218689645993</v>
      </c>
      <c r="P81" s="77">
        <v>0.47987569998186086</v>
      </c>
      <c r="Q81" s="77">
        <v>1.82441488500632</v>
      </c>
      <c r="R81" s="31"/>
      <c r="S81" s="77">
        <v>1.3342625720818702</v>
      </c>
      <c r="T81" s="212">
        <v>1.3374817609655798</v>
      </c>
      <c r="U81" s="212">
        <v>1.5614616758465396</v>
      </c>
      <c r="V81" s="96"/>
      <c r="W81" s="100" t="s">
        <v>136</v>
      </c>
    </row>
    <row r="82" spans="2:23" ht="15.75">
      <c r="B82" s="78"/>
      <c r="C82" s="38"/>
      <c r="D82" s="38"/>
      <c r="E82" s="38"/>
      <c r="F82" s="38"/>
      <c r="G82" s="31"/>
      <c r="H82" s="38"/>
      <c r="M82" s="31"/>
      <c r="N82" s="38"/>
      <c r="O82" s="38"/>
      <c r="P82" s="38"/>
      <c r="Q82" s="38"/>
      <c r="R82" s="31"/>
      <c r="S82" s="38"/>
      <c r="T82" s="38"/>
      <c r="U82" s="38"/>
      <c r="V82" s="31"/>
      <c r="W82" s="79"/>
    </row>
    <row r="83" spans="2:23" ht="15" customHeight="1">
      <c r="B83" s="207" t="s">
        <v>229</v>
      </c>
    </row>
    <row r="84" spans="2:23" ht="15" customHeight="1"/>
    <row r="85" spans="2:23" ht="15" customHeight="1"/>
    <row r="86" spans="2:23" ht="15" customHeight="1"/>
    <row r="87" spans="2:23" ht="15" customHeight="1"/>
  </sheetData>
  <mergeCells count="4">
    <mergeCell ref="L9:L10"/>
    <mergeCell ref="W9:W10"/>
    <mergeCell ref="L47:L48"/>
    <mergeCell ref="W47:W48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83"/>
  <sheetViews>
    <sheetView showGridLines="0" showRowColHeaders="0" topLeftCell="A4" zoomScale="70" zoomScaleNormal="70" workbookViewId="0">
      <selection activeCell="J31" sqref="J31"/>
    </sheetView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106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3" t="str">
        <f>+Index!B19</f>
        <v>Regional Data by Segments</v>
      </c>
      <c r="C2" s="12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/>
    <row r="4" spans="1:14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" customHeight="1">
      <c r="C5" s="125" t="s">
        <v>212</v>
      </c>
      <c r="D5" s="125"/>
      <c r="E5" s="125"/>
      <c r="F5" s="108"/>
      <c r="G5" s="125" t="s">
        <v>174</v>
      </c>
      <c r="H5" s="125"/>
      <c r="I5" s="125"/>
      <c r="J5" s="108"/>
      <c r="K5" s="125" t="s">
        <v>4</v>
      </c>
      <c r="L5" s="125"/>
    </row>
    <row r="6" spans="1:14" ht="30" customHeight="1">
      <c r="B6" s="128" t="s">
        <v>0</v>
      </c>
      <c r="C6" s="126" t="s">
        <v>234</v>
      </c>
      <c r="D6" s="126" t="s">
        <v>233</v>
      </c>
      <c r="E6" s="127" t="s">
        <v>210</v>
      </c>
      <c r="F6" s="108"/>
      <c r="G6" s="126" t="s">
        <v>234</v>
      </c>
      <c r="H6" s="126" t="s">
        <v>233</v>
      </c>
      <c r="I6" s="127" t="s">
        <v>210</v>
      </c>
      <c r="J6" s="108"/>
      <c r="K6" s="126" t="s">
        <v>234</v>
      </c>
      <c r="L6" s="126" t="s">
        <v>233</v>
      </c>
    </row>
    <row r="7" spans="1:14" ht="15" customHeight="1">
      <c r="B7" s="109" t="s">
        <v>213</v>
      </c>
      <c r="C7" s="110">
        <v>1167.5162235300002</v>
      </c>
      <c r="D7" s="110">
        <v>1389.2644794300002</v>
      </c>
      <c r="E7" s="111">
        <v>0.18993162701374833</v>
      </c>
      <c r="F7" s="112"/>
      <c r="G7" s="110">
        <v>90.646287319723996</v>
      </c>
      <c r="H7" s="110">
        <v>119.703450588572</v>
      </c>
      <c r="I7" s="111">
        <v>0.32055547036756976</v>
      </c>
      <c r="J7" s="112"/>
      <c r="K7" s="113" t="s">
        <v>136</v>
      </c>
      <c r="L7" s="113" t="s">
        <v>136</v>
      </c>
    </row>
    <row r="8" spans="1:14" ht="15" customHeight="1">
      <c r="B8" s="114" t="s">
        <v>214</v>
      </c>
      <c r="C8" s="110">
        <v>367.88239819</v>
      </c>
      <c r="D8" s="110">
        <v>364.26214494000004</v>
      </c>
      <c r="E8" s="111">
        <v>-9.8407895235319513E-3</v>
      </c>
      <c r="F8" s="112"/>
      <c r="G8" s="110">
        <v>62.562777655057303</v>
      </c>
      <c r="H8" s="110">
        <v>48.349492501794899</v>
      </c>
      <c r="I8" s="111">
        <v>-0.22718436882115423</v>
      </c>
      <c r="J8" s="112"/>
      <c r="K8" s="115">
        <v>0.6711807489042092</v>
      </c>
      <c r="L8" s="115">
        <v>0.72299458788603022</v>
      </c>
    </row>
    <row r="9" spans="1:14" ht="15" customHeight="1">
      <c r="B9" s="114" t="s">
        <v>215</v>
      </c>
      <c r="C9" s="110">
        <v>799.63382533999993</v>
      </c>
      <c r="D9" s="110">
        <v>1025.0023344900001</v>
      </c>
      <c r="E9" s="111">
        <v>0.28183963960525893</v>
      </c>
      <c r="F9" s="112"/>
      <c r="G9" s="110">
        <v>28.986396435643698</v>
      </c>
      <c r="H9" s="110">
        <v>48.577536567914905</v>
      </c>
      <c r="I9" s="111">
        <v>0.6758736007688273</v>
      </c>
      <c r="J9" s="112"/>
      <c r="K9" s="113" t="s">
        <v>136</v>
      </c>
      <c r="L9" s="113" t="s">
        <v>136</v>
      </c>
    </row>
    <row r="10" spans="1:14" ht="15" customHeight="1">
      <c r="B10" s="109" t="s">
        <v>216</v>
      </c>
      <c r="C10" s="110">
        <v>1656.9408698100001</v>
      </c>
      <c r="D10" s="110">
        <v>1674.70261809</v>
      </c>
      <c r="E10" s="111">
        <v>1.0719602976560423E-2</v>
      </c>
      <c r="F10" s="112"/>
      <c r="G10" s="110">
        <v>202.833830094028</v>
      </c>
      <c r="H10" s="110">
        <v>74.293995925587197</v>
      </c>
      <c r="I10" s="111">
        <v>-0.63371989824800612</v>
      </c>
      <c r="J10" s="112"/>
      <c r="K10" s="113">
        <v>0.83673396915000764</v>
      </c>
      <c r="L10" s="113">
        <v>0.95968186859809068</v>
      </c>
    </row>
    <row r="11" spans="1:14" ht="15" customHeight="1">
      <c r="B11" s="109" t="s">
        <v>217</v>
      </c>
      <c r="C11" s="110">
        <v>1624.1080226400002</v>
      </c>
      <c r="D11" s="110">
        <v>1700.4241488600001</v>
      </c>
      <c r="E11" s="111">
        <v>4.6989562982360886E-2</v>
      </c>
      <c r="F11" s="112"/>
      <c r="G11" s="110">
        <v>-7.1371995904100105</v>
      </c>
      <c r="H11" s="110">
        <v>44.596742344795103</v>
      </c>
      <c r="I11" s="111">
        <v>7.2484930931058855</v>
      </c>
      <c r="J11" s="112"/>
      <c r="K11" s="113">
        <v>1.0421542099007111</v>
      </c>
      <c r="L11" s="113">
        <v>0.9915077821287428</v>
      </c>
    </row>
    <row r="12" spans="1:14" ht="15" customHeight="1">
      <c r="B12" s="109" t="s">
        <v>218</v>
      </c>
      <c r="C12" s="110">
        <v>685.71708433000003</v>
      </c>
      <c r="D12" s="110">
        <v>744.04143097999997</v>
      </c>
      <c r="E12" s="111">
        <v>8.5055991724323821E-2</v>
      </c>
      <c r="F12" s="112"/>
      <c r="G12" s="110">
        <v>32.850276330000199</v>
      </c>
      <c r="H12" s="110">
        <v>26.120893063660997</v>
      </c>
      <c r="I12" s="111">
        <v>-0.20485012663938101</v>
      </c>
      <c r="J12" s="112"/>
      <c r="K12" s="113">
        <v>0.92894283668373256</v>
      </c>
      <c r="L12" s="113">
        <v>0.95886569646606756</v>
      </c>
    </row>
    <row r="13" spans="1:14" ht="15" customHeight="1"/>
    <row r="14" spans="1:14" ht="30" customHeight="1">
      <c r="B14" s="126" t="s">
        <v>8</v>
      </c>
      <c r="C14" s="126" t="s">
        <v>234</v>
      </c>
      <c r="D14" s="126" t="s">
        <v>233</v>
      </c>
      <c r="E14" s="127" t="s">
        <v>210</v>
      </c>
      <c r="F14" s="108"/>
      <c r="G14" s="126" t="s">
        <v>234</v>
      </c>
      <c r="H14" s="126" t="s">
        <v>233</v>
      </c>
      <c r="I14" s="127" t="s">
        <v>210</v>
      </c>
      <c r="J14" s="108"/>
      <c r="K14" s="126" t="s">
        <v>234</v>
      </c>
      <c r="L14" s="126" t="s">
        <v>233</v>
      </c>
    </row>
    <row r="15" spans="1:14" ht="15" customHeight="1">
      <c r="B15" s="109" t="s">
        <v>213</v>
      </c>
      <c r="C15" s="110">
        <v>903.20053548565897</v>
      </c>
      <c r="D15" s="110">
        <v>863.35867399527206</v>
      </c>
      <c r="E15" s="111">
        <v>-4.4111866551278772E-2</v>
      </c>
      <c r="F15" s="112"/>
      <c r="G15" s="110">
        <v>21.712180090802402</v>
      </c>
      <c r="H15" s="110">
        <v>-7.1085758677206501</v>
      </c>
      <c r="I15" s="111">
        <v>-1.3274003733384629</v>
      </c>
      <c r="J15" s="112"/>
      <c r="K15" s="113" t="s">
        <v>136</v>
      </c>
      <c r="L15" s="113" t="s">
        <v>136</v>
      </c>
    </row>
    <row r="16" spans="1:14" ht="15" customHeight="1">
      <c r="B16" s="114" t="s">
        <v>214</v>
      </c>
      <c r="C16" s="110">
        <v>852.12157196016005</v>
      </c>
      <c r="D16" s="110">
        <v>811.70104029912</v>
      </c>
      <c r="E16" s="111">
        <v>-4.7435170040419861E-2</v>
      </c>
      <c r="F16" s="112"/>
      <c r="G16" s="110">
        <v>18.022114507784298</v>
      </c>
      <c r="H16" s="110">
        <v>-10.3819486451572</v>
      </c>
      <c r="I16" s="111">
        <v>-1.5760671779481215</v>
      </c>
      <c r="J16" s="112"/>
      <c r="K16" s="115">
        <v>0.89572077129691818</v>
      </c>
      <c r="L16" s="115">
        <v>1.0030004158693318</v>
      </c>
    </row>
    <row r="17" spans="2:12" ht="15" customHeight="1">
      <c r="B17" s="114" t="s">
        <v>215</v>
      </c>
      <c r="C17" s="110">
        <v>51.078963525499397</v>
      </c>
      <c r="D17" s="110">
        <v>51.6576336961515</v>
      </c>
      <c r="E17" s="111">
        <v>1.1328933296839939E-2</v>
      </c>
      <c r="F17" s="112"/>
      <c r="G17" s="110">
        <v>-7.9205977298987998E-2</v>
      </c>
      <c r="H17" s="110">
        <v>-0.27970130607777705</v>
      </c>
      <c r="I17" s="111" t="s">
        <v>136</v>
      </c>
      <c r="J17" s="112"/>
      <c r="K17" s="113" t="s">
        <v>136</v>
      </c>
      <c r="L17" s="113" t="s">
        <v>136</v>
      </c>
    </row>
    <row r="18" spans="2:12" ht="15" customHeight="1">
      <c r="B18" s="109" t="s">
        <v>216</v>
      </c>
      <c r="C18" s="110">
        <v>335.20442936473995</v>
      </c>
      <c r="D18" s="110">
        <v>336.08976383873096</v>
      </c>
      <c r="E18" s="111">
        <v>2.641177730463894E-3</v>
      </c>
      <c r="F18" s="112"/>
      <c r="G18" s="110">
        <v>15.3363312822314</v>
      </c>
      <c r="H18" s="110">
        <v>0.49516097367929096</v>
      </c>
      <c r="I18" s="111">
        <v>-0.96771320568348829</v>
      </c>
      <c r="J18" s="112"/>
      <c r="K18" s="113">
        <v>0.99252675858658113</v>
      </c>
      <c r="L18" s="113">
        <v>1.0553324531628281</v>
      </c>
    </row>
    <row r="19" spans="2:12" ht="15" customHeight="1">
      <c r="B19" s="109" t="s">
        <v>217</v>
      </c>
      <c r="C19" s="110">
        <v>1134.29958470768</v>
      </c>
      <c r="D19" s="110">
        <v>1333.8639278882999</v>
      </c>
      <c r="E19" s="111">
        <v>0.17593618641062064</v>
      </c>
      <c r="F19" s="112"/>
      <c r="G19" s="110">
        <v>37.0118295955129</v>
      </c>
      <c r="H19" s="110">
        <v>45.443195188023601</v>
      </c>
      <c r="I19" s="111">
        <v>0.22780191318974599</v>
      </c>
      <c r="J19" s="112"/>
      <c r="K19" s="113">
        <v>0.78278879178857508</v>
      </c>
      <c r="L19" s="113">
        <v>0.78410003424006636</v>
      </c>
    </row>
    <row r="20" spans="2:12" ht="15" customHeight="1"/>
    <row r="21" spans="2:12" ht="30" customHeight="1">
      <c r="B21" s="126" t="s">
        <v>9</v>
      </c>
      <c r="C21" s="126" t="s">
        <v>234</v>
      </c>
      <c r="D21" s="126" t="s">
        <v>233</v>
      </c>
      <c r="E21" s="127" t="s">
        <v>210</v>
      </c>
      <c r="F21" s="108"/>
      <c r="G21" s="126" t="s">
        <v>234</v>
      </c>
      <c r="H21" s="126" t="s">
        <v>233</v>
      </c>
      <c r="I21" s="127" t="s">
        <v>210</v>
      </c>
      <c r="J21" s="108"/>
      <c r="K21" s="126" t="s">
        <v>234</v>
      </c>
      <c r="L21" s="126" t="s">
        <v>233</v>
      </c>
    </row>
    <row r="22" spans="2:12" ht="15" customHeight="1">
      <c r="B22" s="109" t="s">
        <v>213</v>
      </c>
      <c r="C22" s="110">
        <v>335.21033238357603</v>
      </c>
      <c r="D22" s="110">
        <v>301.92492882307698</v>
      </c>
      <c r="E22" s="111">
        <v>-9.9297069167936847E-2</v>
      </c>
      <c r="F22" s="112"/>
      <c r="G22" s="110">
        <v>5.7971911066357</v>
      </c>
      <c r="H22" s="110">
        <v>-6.6248637710131497</v>
      </c>
      <c r="I22" s="111" t="s">
        <v>136</v>
      </c>
      <c r="J22" s="112"/>
      <c r="K22" s="113" t="s">
        <v>136</v>
      </c>
      <c r="L22" s="113" t="s">
        <v>136</v>
      </c>
    </row>
    <row r="23" spans="2:12" ht="15" customHeight="1">
      <c r="B23" s="114" t="s">
        <v>214</v>
      </c>
      <c r="C23" s="110">
        <v>173.68784079058298</v>
      </c>
      <c r="D23" s="110">
        <v>247.06856535981402</v>
      </c>
      <c r="E23" s="111">
        <v>0.42248625024768915</v>
      </c>
      <c r="F23" s="112"/>
      <c r="G23" s="110">
        <v>4.6919956593721697</v>
      </c>
      <c r="H23" s="110">
        <v>-7.7325582797849401</v>
      </c>
      <c r="I23" s="111" t="s">
        <v>136</v>
      </c>
      <c r="J23" s="112"/>
      <c r="K23" s="115">
        <v>1.0077634476192836</v>
      </c>
      <c r="L23" s="115">
        <v>1.139132209004514</v>
      </c>
    </row>
    <row r="24" spans="2:12" ht="15" customHeight="1">
      <c r="B24" s="114" t="s">
        <v>215</v>
      </c>
      <c r="C24" s="110">
        <v>161.52249159299299</v>
      </c>
      <c r="D24" s="110">
        <v>54.856363463262504</v>
      </c>
      <c r="E24" s="111">
        <v>-0.66037941266105238</v>
      </c>
      <c r="F24" s="112"/>
      <c r="G24" s="110">
        <v>1.1051954472635199</v>
      </c>
      <c r="H24" s="110">
        <v>1.1076945087718599</v>
      </c>
      <c r="I24" s="111">
        <v>2.2611941756797123E-3</v>
      </c>
      <c r="J24" s="112"/>
      <c r="K24" s="113" t="s">
        <v>136</v>
      </c>
      <c r="L24" s="113" t="s">
        <v>136</v>
      </c>
    </row>
    <row r="25" spans="2:12" ht="15" customHeight="1">
      <c r="B25" s="109" t="s">
        <v>216</v>
      </c>
      <c r="C25" s="110">
        <v>161.635185664386</v>
      </c>
      <c r="D25" s="110">
        <v>173.42754703445999</v>
      </c>
      <c r="E25" s="111">
        <v>7.2956648155552362E-2</v>
      </c>
      <c r="F25" s="112"/>
      <c r="G25" s="110">
        <v>21.1748702286006</v>
      </c>
      <c r="H25" s="110">
        <v>13.933651163814801</v>
      </c>
      <c r="I25" s="111">
        <v>-0.3419722995518143</v>
      </c>
      <c r="J25" s="112"/>
      <c r="K25" s="113">
        <v>0.87491905047635732</v>
      </c>
      <c r="L25" s="113">
        <v>0.94504016640176092</v>
      </c>
    </row>
    <row r="26" spans="2:12" ht="15" customHeight="1">
      <c r="B26" s="109" t="s">
        <v>217</v>
      </c>
      <c r="C26" s="110">
        <v>368.40143183519501</v>
      </c>
      <c r="D26" s="110">
        <v>906.86185598065094</v>
      </c>
      <c r="E26" s="111">
        <v>1.4616132772967536</v>
      </c>
      <c r="F26" s="112"/>
      <c r="G26" s="110">
        <v>12.785788499114901</v>
      </c>
      <c r="H26" s="110">
        <v>21.876937356440301</v>
      </c>
      <c r="I26" s="111">
        <v>0.71103544829908127</v>
      </c>
      <c r="J26" s="112"/>
      <c r="K26" s="113">
        <v>0.88178488342747696</v>
      </c>
      <c r="L26" s="113">
        <v>0.79266243938063075</v>
      </c>
    </row>
    <row r="27" spans="2:12" ht="15" customHeight="1">
      <c r="B27" s="109" t="s">
        <v>218</v>
      </c>
      <c r="C27" s="110">
        <v>345.48145010642202</v>
      </c>
      <c r="D27" s="110">
        <v>354.56991355992704</v>
      </c>
      <c r="E27" s="111">
        <v>2.6306661184574223E-2</v>
      </c>
      <c r="F27" s="112"/>
      <c r="G27" s="110">
        <v>17.564541306640599</v>
      </c>
      <c r="H27" s="110">
        <v>-5.6749525704166297</v>
      </c>
      <c r="I27" s="111">
        <v>-1.3230914187477876</v>
      </c>
      <c r="J27" s="112"/>
      <c r="K27" s="113">
        <v>0.92458135886169135</v>
      </c>
      <c r="L27" s="113">
        <v>1.0479658904226974</v>
      </c>
    </row>
    <row r="28" spans="2:12" ht="15" customHeight="1"/>
    <row r="29" spans="2:12" ht="30" customHeight="1">
      <c r="B29" s="126" t="s">
        <v>10</v>
      </c>
      <c r="C29" s="126" t="s">
        <v>234</v>
      </c>
      <c r="D29" s="126" t="s">
        <v>233</v>
      </c>
      <c r="E29" s="127" t="s">
        <v>210</v>
      </c>
      <c r="F29" s="108"/>
      <c r="G29" s="126" t="s">
        <v>234</v>
      </c>
      <c r="H29" s="126" t="s">
        <v>233</v>
      </c>
      <c r="I29" s="127" t="s">
        <v>210</v>
      </c>
      <c r="J29" s="108"/>
      <c r="K29" s="126" t="s">
        <v>234</v>
      </c>
      <c r="L29" s="126" t="s">
        <v>233</v>
      </c>
    </row>
    <row r="30" spans="2:12" ht="15" customHeight="1">
      <c r="B30" s="109" t="s">
        <v>213</v>
      </c>
      <c r="C30" s="110">
        <v>170.409677084208</v>
      </c>
      <c r="D30" s="110">
        <v>186.583727011554</v>
      </c>
      <c r="E30" s="111">
        <v>9.4912743243763045E-2</v>
      </c>
      <c r="F30" s="112"/>
      <c r="G30" s="110">
        <v>-0.92511562814976001</v>
      </c>
      <c r="H30" s="110">
        <v>-8.70283435004818</v>
      </c>
      <c r="I30" s="111" t="s">
        <v>136</v>
      </c>
      <c r="J30" s="112"/>
      <c r="K30" s="113" t="s">
        <v>136</v>
      </c>
      <c r="L30" s="113" t="s">
        <v>136</v>
      </c>
    </row>
    <row r="31" spans="2:12" ht="15" customHeight="1">
      <c r="B31" s="114" t="s">
        <v>214</v>
      </c>
      <c r="C31" s="110">
        <v>132.26067638499401</v>
      </c>
      <c r="D31" s="110">
        <v>132.93511522214399</v>
      </c>
      <c r="E31" s="111">
        <v>5.0993148952812881E-3</v>
      </c>
      <c r="F31" s="112"/>
      <c r="G31" s="110">
        <v>-0.49594164493607501</v>
      </c>
      <c r="H31" s="110">
        <v>-19.774790382613901</v>
      </c>
      <c r="I31" s="111" t="s">
        <v>136</v>
      </c>
      <c r="J31" s="112"/>
      <c r="K31" s="115">
        <v>1.0917546501578306</v>
      </c>
      <c r="L31" s="115">
        <v>1.302772343897761</v>
      </c>
    </row>
    <row r="32" spans="2:12" ht="15" customHeight="1">
      <c r="B32" s="114" t="s">
        <v>215</v>
      </c>
      <c r="C32" s="110">
        <v>38.149000699214398</v>
      </c>
      <c r="D32" s="110">
        <v>53.648611789409898</v>
      </c>
      <c r="E32" s="111">
        <v>0.40629140491521931</v>
      </c>
      <c r="F32" s="112"/>
      <c r="G32" s="110">
        <v>-0.83477781967155895</v>
      </c>
      <c r="H32" s="110">
        <v>10.6126455117976</v>
      </c>
      <c r="I32" s="111" t="s">
        <v>136</v>
      </c>
      <c r="J32" s="112"/>
      <c r="K32" s="113" t="s">
        <v>136</v>
      </c>
      <c r="L32" s="113" t="s">
        <v>136</v>
      </c>
    </row>
    <row r="33" spans="2:12" ht="15" customHeight="1">
      <c r="B33" s="109" t="s">
        <v>216</v>
      </c>
      <c r="C33" s="110">
        <v>257.73270629297201</v>
      </c>
      <c r="D33" s="110">
        <v>277.54125538311104</v>
      </c>
      <c r="E33" s="111">
        <v>7.685694755256281E-2</v>
      </c>
      <c r="F33" s="112"/>
      <c r="G33" s="110">
        <v>25.0593022122105</v>
      </c>
      <c r="H33" s="110">
        <v>25.5944581650853</v>
      </c>
      <c r="I33" s="111">
        <v>2.1355580787642076E-2</v>
      </c>
      <c r="J33" s="112"/>
      <c r="K33" s="113">
        <v>0.93060842970475488</v>
      </c>
      <c r="L33" s="113">
        <v>0.94438163527196306</v>
      </c>
    </row>
    <row r="34" spans="2:12" ht="15" customHeight="1">
      <c r="B34" s="109" t="s">
        <v>217</v>
      </c>
      <c r="C34" s="110">
        <v>522.33748616088201</v>
      </c>
      <c r="D34" s="110">
        <v>552.34067121792793</v>
      </c>
      <c r="E34" s="111">
        <v>5.7440229453118032E-2</v>
      </c>
      <c r="F34" s="112"/>
      <c r="G34" s="110">
        <v>10.381563181316499</v>
      </c>
      <c r="H34" s="110">
        <v>20.091170580237797</v>
      </c>
      <c r="I34" s="111">
        <v>0.93527412291777912</v>
      </c>
      <c r="J34" s="112"/>
      <c r="K34" s="113">
        <v>0.95128029781105805</v>
      </c>
      <c r="L34" s="113">
        <v>0.88293558016941764</v>
      </c>
    </row>
    <row r="35" spans="2:12" ht="15" customHeight="1">
      <c r="B35" s="109" t="s">
        <v>218</v>
      </c>
      <c r="C35" s="110">
        <v>108.650384811432</v>
      </c>
      <c r="D35" s="110">
        <v>121.18950251055901</v>
      </c>
      <c r="E35" s="111">
        <v>0.11540794559438744</v>
      </c>
      <c r="F35" s="112"/>
      <c r="G35" s="110">
        <v>8.0255727827967398</v>
      </c>
      <c r="H35" s="110">
        <v>6.2785649470895297</v>
      </c>
      <c r="I35" s="111">
        <v>-0.21768014358452001</v>
      </c>
      <c r="J35" s="112"/>
      <c r="K35" s="113">
        <v>0.94585290133497002</v>
      </c>
      <c r="L35" s="113">
        <v>0.97421754967149599</v>
      </c>
    </row>
    <row r="36" spans="2:12" ht="15" customHeight="1"/>
    <row r="37" spans="2:12" ht="30" customHeight="1">
      <c r="B37" s="126" t="s">
        <v>7</v>
      </c>
      <c r="C37" s="126" t="s">
        <v>234</v>
      </c>
      <c r="D37" s="126" t="s">
        <v>233</v>
      </c>
      <c r="E37" s="127" t="s">
        <v>210</v>
      </c>
      <c r="F37" s="108"/>
      <c r="G37" s="126" t="s">
        <v>234</v>
      </c>
      <c r="H37" s="126" t="s">
        <v>233</v>
      </c>
      <c r="I37" s="127" t="s">
        <v>210</v>
      </c>
      <c r="J37" s="108"/>
      <c r="K37" s="126" t="s">
        <v>234</v>
      </c>
      <c r="L37" s="126" t="s">
        <v>233</v>
      </c>
    </row>
    <row r="38" spans="2:12" ht="15" customHeight="1">
      <c r="B38" s="109" t="s">
        <v>213</v>
      </c>
      <c r="C38" s="110">
        <v>1.8644854398066</v>
      </c>
      <c r="D38" s="110">
        <v>0.62728240276771896</v>
      </c>
      <c r="E38" s="111">
        <v>-0.66356272386187898</v>
      </c>
      <c r="F38" s="112"/>
      <c r="G38" s="110">
        <v>0.83081012935979093</v>
      </c>
      <c r="H38" s="110">
        <v>0.532410917116525</v>
      </c>
      <c r="I38" s="111">
        <v>-0.35916655526721564</v>
      </c>
      <c r="J38" s="112"/>
      <c r="K38" s="113" t="s">
        <v>136</v>
      </c>
      <c r="L38" s="113" t="s">
        <v>136</v>
      </c>
    </row>
    <row r="39" spans="2:12" ht="15" customHeight="1">
      <c r="B39" s="109" t="s">
        <v>216</v>
      </c>
      <c r="C39" s="110">
        <v>1052.8452475604799</v>
      </c>
      <c r="D39" s="110">
        <v>980.86231651002208</v>
      </c>
      <c r="E39" s="111">
        <v>-6.8369906420005816E-2</v>
      </c>
      <c r="F39" s="112"/>
      <c r="G39" s="110">
        <v>89.732706756222498</v>
      </c>
      <c r="H39" s="110">
        <v>54.0504012208389</v>
      </c>
      <c r="I39" s="111">
        <v>-0.39765105528714273</v>
      </c>
      <c r="J39" s="112"/>
      <c r="K39" s="113">
        <v>0.94864042516876745</v>
      </c>
      <c r="L39" s="113">
        <v>0.97579980554913348</v>
      </c>
    </row>
    <row r="40" spans="2:12" ht="15" customHeight="1">
      <c r="B40" s="109" t="s">
        <v>217</v>
      </c>
      <c r="C40" s="110">
        <v>546.04303418988195</v>
      </c>
      <c r="D40" s="110">
        <v>525.80358357984096</v>
      </c>
      <c r="E40" s="111">
        <v>-3.7065669448688339E-2</v>
      </c>
      <c r="F40" s="112"/>
      <c r="G40" s="110">
        <v>-27.394813416109997</v>
      </c>
      <c r="H40" s="110">
        <v>21.013069835900001</v>
      </c>
      <c r="I40" s="111">
        <v>1.7670455540880923</v>
      </c>
      <c r="J40" s="112"/>
      <c r="K40" s="113">
        <v>1.2141738415522538</v>
      </c>
      <c r="L40" s="113">
        <v>1.0086831518173727</v>
      </c>
    </row>
    <row r="41" spans="2:12" ht="15" customHeight="1">
      <c r="B41" s="109" t="s">
        <v>218</v>
      </c>
      <c r="C41" s="110">
        <v>38.680719945992102</v>
      </c>
      <c r="D41" s="110">
        <v>34.368800810006704</v>
      </c>
      <c r="E41" s="111">
        <v>-0.11147463496041204</v>
      </c>
      <c r="F41" s="112"/>
      <c r="G41" s="110">
        <v>1.6891501755226399</v>
      </c>
      <c r="H41" s="110">
        <v>-1.302286946093</v>
      </c>
      <c r="I41" s="111">
        <v>-1.7709716785187908</v>
      </c>
      <c r="J41" s="112"/>
      <c r="K41" s="113">
        <v>0.95837992108659775</v>
      </c>
      <c r="L41" s="113">
        <v>1.038571900970898</v>
      </c>
    </row>
    <row r="42" spans="2:12" ht="15" customHeight="1"/>
    <row r="43" spans="2:12" ht="30" customHeight="1">
      <c r="B43" s="126" t="s">
        <v>153</v>
      </c>
      <c r="C43" s="126" t="s">
        <v>234</v>
      </c>
      <c r="D43" s="126" t="s">
        <v>233</v>
      </c>
      <c r="E43" s="127" t="s">
        <v>210</v>
      </c>
      <c r="F43" s="108"/>
      <c r="G43" s="126" t="s">
        <v>234</v>
      </c>
      <c r="H43" s="126" t="s">
        <v>233</v>
      </c>
      <c r="I43" s="127" t="s">
        <v>210</v>
      </c>
      <c r="J43" s="108"/>
      <c r="K43" s="126" t="s">
        <v>234</v>
      </c>
      <c r="L43" s="126" t="s">
        <v>233</v>
      </c>
    </row>
    <row r="44" spans="2:12" ht="15" customHeight="1">
      <c r="B44" s="109" t="s">
        <v>213</v>
      </c>
      <c r="C44" s="110">
        <v>204.22711238772098</v>
      </c>
      <c r="D44" s="110">
        <v>239.18706181206002</v>
      </c>
      <c r="E44" s="111">
        <v>0.17118172516667765</v>
      </c>
      <c r="F44" s="112"/>
      <c r="G44" s="110">
        <v>2.10698402719003</v>
      </c>
      <c r="H44" s="110">
        <v>2.2482474888369701</v>
      </c>
      <c r="I44" s="111">
        <v>6.7045340555018609E-2</v>
      </c>
      <c r="J44" s="112"/>
      <c r="K44" s="113" t="s">
        <v>136</v>
      </c>
      <c r="L44" s="113" t="s">
        <v>136</v>
      </c>
    </row>
    <row r="45" spans="2:12" ht="15" customHeight="1">
      <c r="B45" s="114" t="s">
        <v>214</v>
      </c>
      <c r="C45" s="110">
        <v>18.1701196796853</v>
      </c>
      <c r="D45" s="110">
        <v>18.4320033571999</v>
      </c>
      <c r="E45" s="111">
        <v>1.4412875761484022E-2</v>
      </c>
      <c r="F45" s="112"/>
      <c r="G45" s="110">
        <v>0.30681527414293103</v>
      </c>
      <c r="H45" s="110">
        <v>0.271787970847435</v>
      </c>
      <c r="I45" s="111">
        <v>-0.11416414451119675</v>
      </c>
      <c r="J45" s="112"/>
      <c r="K45" s="115">
        <v>1.1433603184988299</v>
      </c>
      <c r="L45" s="115">
        <v>0.83940325164015284</v>
      </c>
    </row>
    <row r="46" spans="2:12" ht="15" customHeight="1">
      <c r="B46" s="114" t="s">
        <v>215</v>
      </c>
      <c r="C46" s="110">
        <v>186.05699270803601</v>
      </c>
      <c r="D46" s="110">
        <v>220.75505845486001</v>
      </c>
      <c r="E46" s="111">
        <v>0.18649159723479369</v>
      </c>
      <c r="F46" s="112"/>
      <c r="G46" s="110">
        <v>1.7851640105470998</v>
      </c>
      <c r="H46" s="110">
        <v>1.9792511429895201</v>
      </c>
      <c r="I46" s="111">
        <v>0.10872229738876391</v>
      </c>
      <c r="J46" s="112"/>
      <c r="K46" s="113" t="s">
        <v>136</v>
      </c>
      <c r="L46" s="113" t="s">
        <v>136</v>
      </c>
    </row>
    <row r="47" spans="2:12" ht="15" customHeight="1">
      <c r="B47" s="109" t="s">
        <v>216</v>
      </c>
      <c r="C47" s="110">
        <v>714.32580307389003</v>
      </c>
      <c r="D47" s="110">
        <v>584.01943616490496</v>
      </c>
      <c r="E47" s="111">
        <v>-0.18241867555147823</v>
      </c>
      <c r="F47" s="112"/>
      <c r="G47" s="110">
        <v>29.084848959645001</v>
      </c>
      <c r="H47" s="110">
        <v>12.9155876856272</v>
      </c>
      <c r="I47" s="111">
        <v>-0.55593416683897934</v>
      </c>
      <c r="J47" s="112"/>
      <c r="K47" s="113">
        <v>0.97896747936896089</v>
      </c>
      <c r="L47" s="113">
        <v>1.0346801079779842</v>
      </c>
    </row>
    <row r="48" spans="2:12" ht="15" customHeight="1">
      <c r="B48" s="109" t="s">
        <v>217</v>
      </c>
      <c r="C48" s="110">
        <v>95.676762963956904</v>
      </c>
      <c r="D48" s="110">
        <v>105.471214416583</v>
      </c>
      <c r="E48" s="111">
        <v>0.10237022187211571</v>
      </c>
      <c r="F48" s="112"/>
      <c r="G48" s="110">
        <v>1.36083522695601</v>
      </c>
      <c r="H48" s="110">
        <v>0.31361793574839103</v>
      </c>
      <c r="I48" s="111">
        <v>-0.76954011070840034</v>
      </c>
      <c r="J48" s="112"/>
      <c r="K48" s="113">
        <v>1.0393452287736784</v>
      </c>
      <c r="L48" s="113">
        <v>1.1145145426229346</v>
      </c>
    </row>
    <row r="49" spans="2:12" ht="15" customHeight="1">
      <c r="B49" s="109" t="s">
        <v>218</v>
      </c>
      <c r="C49" s="110">
        <v>92.264579096245896</v>
      </c>
      <c r="D49" s="110">
        <v>84.15040097992501</v>
      </c>
      <c r="E49" s="111">
        <v>-8.7944671680088335E-2</v>
      </c>
      <c r="F49" s="112"/>
      <c r="G49" s="110">
        <v>7.7302308236278003</v>
      </c>
      <c r="H49" s="110">
        <v>6.14439327032024</v>
      </c>
      <c r="I49" s="111">
        <v>-0.20514750328804882</v>
      </c>
      <c r="J49" s="112"/>
      <c r="K49" s="113">
        <v>0.97402260776107896</v>
      </c>
      <c r="L49" s="113">
        <v>0.99617679090768052</v>
      </c>
    </row>
    <row r="50" spans="2:12" ht="15" customHeight="1"/>
    <row r="51" spans="2:12" ht="15" customHeight="1">
      <c r="B51" s="109" t="s">
        <v>229</v>
      </c>
    </row>
    <row r="52" spans="2:12" ht="15" customHeight="1">
      <c r="B52" s="109"/>
    </row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zoomScale="80" zoomScaleNormal="80" zoomScaleSheetLayoutView="80" workbookViewId="0">
      <pane ySplit="4" topLeftCell="A23" activePane="bottomLeft" state="frozen"/>
      <selection activeCell="K7" sqref="K7:U37"/>
      <selection pane="bottomLeft"/>
    </sheetView>
  </sheetViews>
  <sheetFormatPr baseColWidth="10" defaultColWidth="0" defaultRowHeight="14.25" zeroHeight="1"/>
  <cols>
    <col min="1" max="1" width="5.85546875" style="200" customWidth="1"/>
    <col min="2" max="2" width="64.5703125" style="131" bestFit="1" customWidth="1"/>
    <col min="3" max="3" width="12.7109375" style="131" customWidth="1"/>
    <col min="4" max="4" width="16" style="132" bestFit="1" customWidth="1"/>
    <col min="5" max="5" width="5.85546875" style="199" customWidth="1"/>
    <col min="6" max="6" width="17.7109375" style="131" bestFit="1" customWidth="1"/>
    <col min="7" max="7" width="2.28515625" style="131" customWidth="1"/>
    <col min="8" max="8" width="16.7109375" style="131" customWidth="1"/>
    <col min="9" max="9" width="13" style="131" bestFit="1" customWidth="1"/>
    <col min="10" max="10" width="2.28515625" style="131" customWidth="1"/>
    <col min="11" max="11" width="13.7109375" style="131" bestFit="1" customWidth="1"/>
    <col min="12" max="12" width="14.140625" style="131" bestFit="1" customWidth="1"/>
    <col min="13" max="13" width="2.28515625" style="199" customWidth="1"/>
    <col min="14" max="14" width="36" style="199" customWidth="1"/>
    <col min="15" max="16" width="11.42578125" style="199" customWidth="1"/>
    <col min="17" max="18" width="16.5703125" style="215" hidden="1" customWidth="1"/>
    <col min="19" max="21" width="11.42578125" style="215" hidden="1" customWidth="1"/>
    <col min="22" max="22" width="15.85546875" style="215" hidden="1" customWidth="1"/>
    <col min="23" max="16384" width="11.42578125" style="215" hidden="1"/>
  </cols>
  <sheetData>
    <row r="1" spans="1:20" s="213" customFormat="1" ht="15">
      <c r="A1" s="129"/>
      <c r="B1" s="130"/>
      <c r="C1" s="131"/>
      <c r="D1" s="132"/>
      <c r="E1" s="133"/>
      <c r="F1" s="131"/>
      <c r="G1" s="131"/>
      <c r="H1" s="131"/>
      <c r="I1" s="131"/>
      <c r="J1" s="131"/>
      <c r="K1" s="131"/>
      <c r="L1" s="131"/>
      <c r="M1" s="133"/>
      <c r="N1" s="133"/>
      <c r="O1" s="133"/>
      <c r="P1" s="133"/>
    </row>
    <row r="2" spans="1:20" s="213" customFormat="1" ht="15">
      <c r="A2" s="129"/>
      <c r="B2" s="130"/>
      <c r="C2" s="131"/>
      <c r="D2" s="132"/>
      <c r="E2" s="133"/>
      <c r="F2" s="131"/>
      <c r="G2" s="131"/>
      <c r="H2" s="131"/>
      <c r="I2" s="131"/>
      <c r="J2" s="131"/>
      <c r="K2" s="131"/>
      <c r="L2" s="131"/>
      <c r="M2" s="133"/>
      <c r="N2" s="133"/>
      <c r="O2" s="133"/>
      <c r="P2" s="133"/>
      <c r="S2" s="214"/>
    </row>
    <row r="3" spans="1:20" s="213" customFormat="1" ht="20.100000000000001" customHeight="1">
      <c r="A3" s="132"/>
      <c r="B3" s="199" t="s">
        <v>243</v>
      </c>
      <c r="C3" s="230" t="s">
        <v>241</v>
      </c>
      <c r="D3" s="230"/>
      <c r="E3" s="133"/>
      <c r="F3" s="131"/>
      <c r="G3" s="131"/>
      <c r="H3" s="231" t="s">
        <v>254</v>
      </c>
      <c r="I3" s="231"/>
      <c r="J3" s="131"/>
      <c r="K3" s="231" t="s">
        <v>224</v>
      </c>
      <c r="L3" s="231"/>
      <c r="M3" s="133"/>
      <c r="N3" s="133"/>
      <c r="O3" s="133"/>
      <c r="P3" s="133"/>
      <c r="S3" s="214"/>
    </row>
    <row r="4" spans="1:20" ht="26.25" customHeight="1">
      <c r="B4" s="134" t="s">
        <v>244</v>
      </c>
      <c r="C4" s="135" t="s">
        <v>255</v>
      </c>
      <c r="D4" s="136" t="s">
        <v>242</v>
      </c>
      <c r="F4" s="189" t="str">
        <f>+MID(C4,1,5)&amp;" Current"</f>
        <v>Q3'21 Current</v>
      </c>
      <c r="H4" s="189" t="s">
        <v>220</v>
      </c>
      <c r="I4" s="189" t="s">
        <v>221</v>
      </c>
      <c r="K4" s="189" t="s">
        <v>220</v>
      </c>
      <c r="L4" s="189" t="s">
        <v>221</v>
      </c>
      <c r="N4" s="133"/>
    </row>
    <row r="5" spans="1:20" ht="15">
      <c r="B5" s="137"/>
      <c r="C5" s="138"/>
      <c r="D5" s="139"/>
      <c r="F5" s="140"/>
      <c r="G5" s="140"/>
      <c r="H5" s="140"/>
      <c r="I5" s="138"/>
      <c r="J5" s="138"/>
      <c r="K5" s="138"/>
      <c r="L5" s="138"/>
      <c r="M5" s="141"/>
      <c r="N5" s="133"/>
    </row>
    <row r="6" spans="1:20" ht="39.950000000000003" customHeight="1">
      <c r="B6" s="142" t="s">
        <v>245</v>
      </c>
      <c r="C6" s="141"/>
      <c r="D6" s="143"/>
      <c r="F6" s="141"/>
      <c r="G6" s="141"/>
      <c r="H6" s="141"/>
      <c r="I6" s="141"/>
      <c r="J6" s="141"/>
      <c r="K6" s="141"/>
      <c r="L6" s="141"/>
      <c r="M6" s="141"/>
      <c r="N6" s="133"/>
      <c r="S6" s="216"/>
    </row>
    <row r="7" spans="1:20" s="218" customFormat="1" ht="39.950000000000003" customHeight="1">
      <c r="A7" s="201"/>
      <c r="B7" s="144" t="s">
        <v>182</v>
      </c>
      <c r="C7" s="145">
        <v>3915.8501137636986</v>
      </c>
      <c r="D7" s="146">
        <v>8</v>
      </c>
      <c r="E7" s="202"/>
      <c r="F7" s="145">
        <f>'3Q 2021_P&amp;L by BU'!V6</f>
        <v>3944.0724849461967</v>
      </c>
      <c r="G7" s="145"/>
      <c r="H7" s="145">
        <f>F7-C7</f>
        <v>28.222371182498136</v>
      </c>
      <c r="I7" s="147">
        <f>F7/C7-1</f>
        <v>7.207214362802139E-3</v>
      </c>
      <c r="J7" s="147"/>
      <c r="K7" s="148">
        <f>F7-'3Q 2021_P&amp;L by BU'!U6</f>
        <v>267.5618512126257</v>
      </c>
      <c r="L7" s="147">
        <f>F7/'3Q 2021_P&amp;L by BU'!U6-1</f>
        <v>7.2776030825976834E-2</v>
      </c>
      <c r="M7" s="149"/>
      <c r="N7" s="133"/>
      <c r="O7" s="150"/>
      <c r="P7" s="150"/>
      <c r="Q7" s="217"/>
      <c r="R7" s="217"/>
    </row>
    <row r="8" spans="1:20" s="218" customFormat="1" ht="39.950000000000003" customHeight="1">
      <c r="A8" s="201"/>
      <c r="B8" s="144" t="s">
        <v>187</v>
      </c>
      <c r="C8" s="145">
        <v>86.439708721305294</v>
      </c>
      <c r="D8" s="146">
        <v>8</v>
      </c>
      <c r="E8" s="202"/>
      <c r="F8" s="145">
        <f>'3Q 2021_P&amp;L by BU'!V11</f>
        <v>26.617848288907965</v>
      </c>
      <c r="G8" s="145"/>
      <c r="H8" s="145">
        <f t="shared" ref="H8:H10" si="0">F8-C8</f>
        <v>-59.82186043239733</v>
      </c>
      <c r="I8" s="147">
        <f t="shared" ref="I8:I11" si="1">F8/C8-1</f>
        <v>-0.69206457677075317</v>
      </c>
      <c r="J8" s="147"/>
      <c r="K8" s="148">
        <f>F8-'3Q 2021_P&amp;L by BU'!U11</f>
        <v>-216.58065407239116</v>
      </c>
      <c r="L8" s="198">
        <f>F8/'3Q 2021_P&amp;L by BU'!U11-1</f>
        <v>-0.89055093666093343</v>
      </c>
      <c r="M8" s="202"/>
      <c r="N8" s="133"/>
      <c r="O8" s="150"/>
      <c r="P8" s="150"/>
      <c r="Q8" s="217"/>
      <c r="R8" s="219"/>
      <c r="S8" s="219"/>
    </row>
    <row r="9" spans="1:20" s="218" customFormat="1" ht="39.950000000000003" customHeight="1">
      <c r="A9" s="201"/>
      <c r="B9" s="144" t="s">
        <v>246</v>
      </c>
      <c r="C9" s="145">
        <v>134.54066375910114</v>
      </c>
      <c r="D9" s="146">
        <v>8</v>
      </c>
      <c r="E9" s="202"/>
      <c r="F9" s="145">
        <f>'3Q 2021_P&amp;L by BU'!V21</f>
        <v>118.9493540170464</v>
      </c>
      <c r="G9" s="145"/>
      <c r="H9" s="145">
        <f t="shared" si="0"/>
        <v>-15.591309742054733</v>
      </c>
      <c r="I9" s="147">
        <f t="shared" si="1"/>
        <v>-0.11588548254802289</v>
      </c>
      <c r="J9" s="147"/>
      <c r="K9" s="148">
        <f>F9-'3Q 2021_P&amp;L by BU'!U21</f>
        <v>-52.048311007827351</v>
      </c>
      <c r="L9" s="147">
        <f>F9/'3Q 2021_P&amp;L by BU'!U21-1</f>
        <v>-0.304380244024129</v>
      </c>
      <c r="M9" s="149"/>
      <c r="N9" s="133"/>
      <c r="O9" s="150"/>
      <c r="P9" s="150"/>
      <c r="Q9" s="217"/>
      <c r="R9" s="219"/>
      <c r="S9" s="219"/>
    </row>
    <row r="10" spans="1:20" s="218" customFormat="1" ht="39.950000000000003" customHeight="1">
      <c r="A10" s="201"/>
      <c r="B10" s="151" t="s">
        <v>190</v>
      </c>
      <c r="C10" s="152">
        <v>220.98037248040646</v>
      </c>
      <c r="D10" s="153">
        <v>8</v>
      </c>
      <c r="E10" s="202"/>
      <c r="F10" s="152">
        <f>'3Q 2021_P&amp;L by BU'!V14</f>
        <v>208.60792114798988</v>
      </c>
      <c r="G10" s="152"/>
      <c r="H10" s="152">
        <f t="shared" si="0"/>
        <v>-12.372451332416574</v>
      </c>
      <c r="I10" s="154">
        <f t="shared" si="1"/>
        <v>-5.5988915185277821E-2</v>
      </c>
      <c r="J10" s="154"/>
      <c r="K10" s="155">
        <f>F10-'3Q 2021_P&amp;L by BU'!U14</f>
        <v>-86.417427854614175</v>
      </c>
      <c r="L10" s="154">
        <f>F10/'3Q 2021_P&amp;L by BU'!U14-1</f>
        <v>-0.29291526354181652</v>
      </c>
      <c r="M10" s="149"/>
      <c r="N10" s="133"/>
      <c r="O10" s="150"/>
      <c r="P10" s="150"/>
      <c r="Q10" s="217"/>
      <c r="R10" s="219"/>
      <c r="S10" s="219"/>
    </row>
    <row r="11" spans="1:20" s="218" customFormat="1" ht="39.950000000000003" customHeight="1">
      <c r="A11" s="201"/>
      <c r="B11" s="156" t="s">
        <v>247</v>
      </c>
      <c r="C11" s="157">
        <v>0.97457307724107634</v>
      </c>
      <c r="D11" s="158">
        <v>7</v>
      </c>
      <c r="E11" s="202"/>
      <c r="F11" s="157">
        <f>'3Q 2021_P&amp;L by BU'!V32</f>
        <v>0.99199228101838322</v>
      </c>
      <c r="G11" s="157"/>
      <c r="H11" s="157">
        <f>(F11-C11)*100</f>
        <v>1.741920377730688</v>
      </c>
      <c r="I11" s="159">
        <f t="shared" si="1"/>
        <v>1.7873676365674829E-2</v>
      </c>
      <c r="J11" s="159"/>
      <c r="K11" s="159">
        <f>F11-'3Q 2021_P&amp;L by BU'!U32</f>
        <v>6.9468289190769861E-2</v>
      </c>
      <c r="L11" s="159">
        <f>F11/'3Q 2021_P&amp;L by BU'!U32-1</f>
        <v>7.530242010632815E-2</v>
      </c>
      <c r="M11" s="149"/>
      <c r="N11" s="133"/>
      <c r="O11" s="150"/>
      <c r="P11" s="150"/>
      <c r="Q11" s="217"/>
      <c r="R11" s="232"/>
      <c r="S11" s="232"/>
      <c r="T11" s="232"/>
    </row>
    <row r="12" spans="1:20" s="218" customFormat="1" ht="39.950000000000003" customHeight="1">
      <c r="A12" s="201"/>
      <c r="B12" s="160" t="s">
        <v>248</v>
      </c>
      <c r="C12" s="145"/>
      <c r="D12" s="146"/>
      <c r="E12" s="202"/>
      <c r="F12" s="145"/>
      <c r="G12" s="145"/>
      <c r="H12" s="145"/>
      <c r="I12" s="147"/>
      <c r="J12" s="147"/>
      <c r="K12" s="148"/>
      <c r="L12" s="147"/>
      <c r="M12" s="149"/>
      <c r="N12" s="133"/>
      <c r="O12" s="150"/>
      <c r="P12" s="150"/>
      <c r="Q12" s="217"/>
    </row>
    <row r="13" spans="1:20" s="218" customFormat="1" ht="39.950000000000003" customHeight="1">
      <c r="A13" s="201"/>
      <c r="B13" s="144" t="s">
        <v>182</v>
      </c>
      <c r="C13" s="145">
        <v>990.14463209801988</v>
      </c>
      <c r="D13" s="146">
        <v>8</v>
      </c>
      <c r="E13" s="202"/>
      <c r="F13" s="145">
        <f>'3Q 2021_P&amp;L by BU'!V15</f>
        <v>1025.2615128546799</v>
      </c>
      <c r="G13" s="145"/>
      <c r="H13" s="145">
        <f t="shared" ref="H13:H16" si="2">F13-C13</f>
        <v>35.116880756660066</v>
      </c>
      <c r="I13" s="147">
        <f t="shared" ref="I13:I16" si="3">F13/C13-1</f>
        <v>3.5466415327880751E-2</v>
      </c>
      <c r="J13" s="147"/>
      <c r="K13" s="148">
        <f>F13-'3Q 2021_P&amp;L by BU'!U15</f>
        <v>134.55035073412</v>
      </c>
      <c r="L13" s="147">
        <f>F13/'3Q 2021_P&amp;L by BU'!U15-1</f>
        <v>0.1510594640060301</v>
      </c>
      <c r="M13" s="149"/>
      <c r="N13" s="133"/>
      <c r="O13" s="150"/>
      <c r="P13" s="150"/>
      <c r="Q13" s="217"/>
      <c r="R13" s="220"/>
      <c r="S13" s="220"/>
    </row>
    <row r="14" spans="1:20" s="218" customFormat="1" ht="39.950000000000003" customHeight="1">
      <c r="A14" s="201"/>
      <c r="B14" s="151" t="s">
        <v>192</v>
      </c>
      <c r="C14" s="152">
        <v>112.71511666742892</v>
      </c>
      <c r="D14" s="153">
        <v>8</v>
      </c>
      <c r="E14" s="202"/>
      <c r="F14" s="152">
        <f>'3Q 2021_P&amp;L by BU'!V22</f>
        <v>100.20827136984599</v>
      </c>
      <c r="G14" s="152"/>
      <c r="H14" s="152">
        <f t="shared" si="2"/>
        <v>-12.506845297582927</v>
      </c>
      <c r="I14" s="154">
        <f t="shared" si="3"/>
        <v>-0.11095978664942474</v>
      </c>
      <c r="J14" s="154"/>
      <c r="K14" s="155">
        <f>F14-'3Q 2021_P&amp;L by BU'!U22</f>
        <v>28.635701964531506</v>
      </c>
      <c r="L14" s="154">
        <f>F14/'3Q 2021_P&amp;L by BU'!U22-1</f>
        <v>0.40009325084262271</v>
      </c>
      <c r="M14" s="149"/>
      <c r="N14" s="133"/>
      <c r="O14" s="150"/>
      <c r="P14" s="150"/>
      <c r="Q14" s="217"/>
      <c r="R14" s="220"/>
      <c r="S14" s="220"/>
    </row>
    <row r="15" spans="1:20" s="218" customFormat="1" ht="39.950000000000003" customHeight="1">
      <c r="A15" s="201"/>
      <c r="B15" s="161" t="s">
        <v>193</v>
      </c>
      <c r="C15" s="162">
        <v>-48.210425142322464</v>
      </c>
      <c r="D15" s="163">
        <v>8</v>
      </c>
      <c r="E15" s="202"/>
      <c r="F15" s="162">
        <f>'3Q 2021_P&amp;L by BU'!V23</f>
        <v>-36.216499553113927</v>
      </c>
      <c r="G15" s="162"/>
      <c r="H15" s="162">
        <f t="shared" si="2"/>
        <v>11.993925589208537</v>
      </c>
      <c r="I15" s="157">
        <f t="shared" si="3"/>
        <v>-0.24878282142920649</v>
      </c>
      <c r="J15" s="157"/>
      <c r="K15" s="164">
        <f>F15-'3Q 2021_P&amp;L by BU'!U23</f>
        <v>3.4281687914858807</v>
      </c>
      <c r="L15" s="157">
        <f>F15/'3Q 2021_P&amp;L by BU'!U23-1</f>
        <v>-8.64723791276929E-2</v>
      </c>
      <c r="M15" s="149"/>
      <c r="N15" s="133"/>
      <c r="O15" s="150"/>
      <c r="P15" s="150"/>
      <c r="Q15" s="221"/>
      <c r="R15" s="220"/>
      <c r="S15" s="220"/>
    </row>
    <row r="16" spans="1:20" s="218" customFormat="1" ht="39.950000000000003" customHeight="1">
      <c r="A16" s="201"/>
      <c r="B16" s="165" t="s">
        <v>195</v>
      </c>
      <c r="C16" s="166">
        <v>284.83642566706038</v>
      </c>
      <c r="D16" s="167">
        <v>8</v>
      </c>
      <c r="E16" s="202"/>
      <c r="F16" s="166">
        <f>'3Q 2021_P&amp;L by BU'!V25</f>
        <v>269.31330460100014</v>
      </c>
      <c r="G16" s="166"/>
      <c r="H16" s="166">
        <f t="shared" si="2"/>
        <v>-15.523121066060241</v>
      </c>
      <c r="I16" s="168">
        <f t="shared" si="3"/>
        <v>-5.4498370528651807E-2</v>
      </c>
      <c r="J16" s="168"/>
      <c r="K16" s="169">
        <f>F16-'3Q 2021_P&amp;L by BU'!U25</f>
        <v>-54.82870964111271</v>
      </c>
      <c r="L16" s="168">
        <f>F16/'3Q 2021_P&amp;L by BU'!U25-1</f>
        <v>-0.16915027127634019</v>
      </c>
      <c r="M16" s="149"/>
      <c r="N16" s="133"/>
      <c r="O16" s="150"/>
      <c r="P16" s="150"/>
      <c r="Q16" s="217"/>
    </row>
    <row r="17" spans="1:19" s="218" customFormat="1" ht="15" customHeight="1">
      <c r="A17" s="201"/>
      <c r="B17" s="165"/>
      <c r="C17" s="166"/>
      <c r="D17" s="167"/>
      <c r="E17" s="202"/>
      <c r="F17" s="166"/>
      <c r="G17" s="166"/>
      <c r="H17" s="166"/>
      <c r="I17" s="168"/>
      <c r="J17" s="168"/>
      <c r="K17" s="169"/>
      <c r="L17" s="168"/>
      <c r="M17" s="149"/>
      <c r="N17" s="133"/>
      <c r="O17" s="150"/>
      <c r="P17" s="150"/>
      <c r="Q17" s="217"/>
    </row>
    <row r="18" spans="1:19" s="218" customFormat="1" ht="39.950000000000003" customHeight="1">
      <c r="A18" s="201"/>
      <c r="B18" s="142" t="s">
        <v>249</v>
      </c>
      <c r="C18" s="170">
        <v>4904.2755291196572</v>
      </c>
      <c r="D18" s="171">
        <v>8</v>
      </c>
      <c r="E18" s="202"/>
      <c r="F18" s="170">
        <f>'Quarterly standalone'!J11</f>
        <v>4969.3339978009008</v>
      </c>
      <c r="G18" s="170"/>
      <c r="H18" s="170">
        <f t="shared" ref="H18:H37" si="4">F18-C18</f>
        <v>65.058468681243539</v>
      </c>
      <c r="I18" s="168">
        <f t="shared" ref="I18:I37" si="5">F18/C18-1</f>
        <v>1.3265663459353316E-2</v>
      </c>
      <c r="J18" s="168"/>
      <c r="K18" s="172">
        <f>F18-'Quarterly standalone'!E11</f>
        <v>402.11220194679845</v>
      </c>
      <c r="L18" s="168">
        <f>F18/'Quarterly standalone'!E11-1</f>
        <v>8.8043064234764268E-2</v>
      </c>
      <c r="M18" s="149"/>
      <c r="N18" s="133"/>
      <c r="O18" s="150"/>
      <c r="P18" s="150"/>
      <c r="Q18" s="217"/>
      <c r="R18" s="220"/>
      <c r="S18" s="220"/>
    </row>
    <row r="19" spans="1:19" s="218" customFormat="1" ht="39.950000000000003" customHeight="1">
      <c r="A19" s="201"/>
      <c r="B19" s="173" t="s">
        <v>0</v>
      </c>
      <c r="C19" s="174">
        <v>1433.7764513081061</v>
      </c>
      <c r="D19" s="175">
        <v>7</v>
      </c>
      <c r="E19" s="203"/>
      <c r="F19" s="174">
        <f>'Prem &amp; Attr. Result by Country'!U12</f>
        <v>1452.023981809999</v>
      </c>
      <c r="G19" s="174"/>
      <c r="H19" s="174">
        <f t="shared" si="4"/>
        <v>18.247530501892925</v>
      </c>
      <c r="I19" s="147">
        <f t="shared" si="5"/>
        <v>1.2726900686117926E-2</v>
      </c>
      <c r="J19" s="147"/>
      <c r="K19" s="176">
        <f>F19-'Prem &amp; Attr. Result by Country'!P12</f>
        <v>116.8740417099998</v>
      </c>
      <c r="L19" s="147">
        <f>F19/'Prem &amp; Attr. Result by Country'!P12-1</f>
        <v>8.7536267051209427E-2</v>
      </c>
      <c r="M19" s="177"/>
      <c r="N19" s="133"/>
      <c r="O19" s="150"/>
      <c r="P19" s="150"/>
      <c r="Q19" s="217"/>
      <c r="R19" s="220"/>
      <c r="S19" s="220"/>
    </row>
    <row r="20" spans="1:19" s="218" customFormat="1" ht="39.950000000000003" customHeight="1">
      <c r="A20" s="201"/>
      <c r="B20" s="178" t="s">
        <v>8</v>
      </c>
      <c r="C20" s="174">
        <v>804.8034886878271</v>
      </c>
      <c r="D20" s="175">
        <v>7</v>
      </c>
      <c r="E20" s="203"/>
      <c r="F20" s="174">
        <f>'Prem &amp; Attr. Result by Country'!U16</f>
        <v>938.47730083179022</v>
      </c>
      <c r="G20" s="174"/>
      <c r="H20" s="174">
        <f t="shared" si="4"/>
        <v>133.67381214396312</v>
      </c>
      <c r="I20" s="147">
        <f t="shared" si="5"/>
        <v>0.16609497103685333</v>
      </c>
      <c r="J20" s="147"/>
      <c r="K20" s="176">
        <f>F20-'Prem &amp; Attr. Result by Country'!P16</f>
        <v>176.54039144124044</v>
      </c>
      <c r="L20" s="147">
        <f>F20/'Prem &amp; Attr. Result by Country'!P16-1</f>
        <v>0.23169948753690095</v>
      </c>
      <c r="M20" s="177"/>
      <c r="N20" s="133"/>
      <c r="O20" s="150"/>
      <c r="P20" s="150"/>
      <c r="Q20" s="217"/>
      <c r="R20" s="220"/>
      <c r="S20" s="220"/>
    </row>
    <row r="21" spans="1:19" s="218" customFormat="1" ht="39.950000000000003" customHeight="1">
      <c r="A21" s="201"/>
      <c r="B21" s="178" t="s">
        <v>9</v>
      </c>
      <c r="C21" s="174">
        <v>369.06603993952069</v>
      </c>
      <c r="D21" s="175">
        <v>6</v>
      </c>
      <c r="E21" s="203"/>
      <c r="F21" s="174">
        <f>'Prem &amp; Attr. Result by Country'!U18</f>
        <v>394.13558415825992</v>
      </c>
      <c r="G21" s="174"/>
      <c r="H21" s="174">
        <f t="shared" si="4"/>
        <v>25.069544218739225</v>
      </c>
      <c r="I21" s="147">
        <f t="shared" si="5"/>
        <v>6.7926987329550492E-2</v>
      </c>
      <c r="J21" s="147"/>
      <c r="K21" s="176">
        <f>F21-'Prem &amp; Attr. Result by Country'!P18</f>
        <v>75.493253285471837</v>
      </c>
      <c r="L21" s="147">
        <f>F21/'Prem &amp; Attr. Result by Country'!P18-1</f>
        <v>0.23692160761782488</v>
      </c>
      <c r="M21" s="177"/>
      <c r="N21" s="133"/>
      <c r="O21" s="150"/>
      <c r="P21" s="150"/>
      <c r="Q21" s="217"/>
    </row>
    <row r="22" spans="1:19" s="218" customFormat="1" ht="39.950000000000003" customHeight="1">
      <c r="A22" s="201"/>
      <c r="B22" s="178" t="s">
        <v>10</v>
      </c>
      <c r="C22" s="174">
        <v>362.35508144559657</v>
      </c>
      <c r="D22" s="175">
        <v>6</v>
      </c>
      <c r="E22" s="203"/>
      <c r="F22" s="174">
        <f>'Prem &amp; Attr. Result by Country'!U25</f>
        <v>405.56167143248592</v>
      </c>
      <c r="G22" s="174"/>
      <c r="H22" s="174">
        <f t="shared" si="4"/>
        <v>43.206589986889355</v>
      </c>
      <c r="I22" s="147">
        <f t="shared" si="5"/>
        <v>0.11923826158175821</v>
      </c>
      <c r="J22" s="147"/>
      <c r="K22" s="176">
        <f>F22-'Prem &amp; Attr. Result by Country'!P25</f>
        <v>44.278750939462952</v>
      </c>
      <c r="L22" s="147">
        <f>F22/'Prem &amp; Attr. Result by Country'!P25-1</f>
        <v>0.12255976805944258</v>
      </c>
      <c r="M22" s="177"/>
      <c r="N22" s="133"/>
      <c r="O22" s="150"/>
      <c r="P22" s="150"/>
      <c r="Q22" s="217"/>
    </row>
    <row r="23" spans="1:19" s="218" customFormat="1" ht="39.950000000000003" customHeight="1">
      <c r="A23" s="201"/>
      <c r="B23" s="173" t="s">
        <v>7</v>
      </c>
      <c r="C23" s="174">
        <v>526.45312329169417</v>
      </c>
      <c r="D23" s="175">
        <v>7</v>
      </c>
      <c r="E23" s="203"/>
      <c r="F23" s="174">
        <f>'Prem &amp; Attr. Result by Country'!U33</f>
        <v>517.17889584548993</v>
      </c>
      <c r="G23" s="174"/>
      <c r="H23" s="174">
        <f t="shared" si="4"/>
        <v>-9.274227446204236</v>
      </c>
      <c r="I23" s="147">
        <f t="shared" si="5"/>
        <v>-1.7616435416350718E-2</v>
      </c>
      <c r="J23" s="147"/>
      <c r="K23" s="176">
        <f>F23-'Prem &amp; Attr. Result by Country'!P33</f>
        <v>-10.654911410820205</v>
      </c>
      <c r="L23" s="147">
        <f>F23/'Prem &amp; Attr. Result by Country'!P33-1</f>
        <v>-2.0186110219435616E-2</v>
      </c>
      <c r="M23" s="177"/>
      <c r="N23" s="133"/>
      <c r="O23" s="150"/>
      <c r="P23" s="150"/>
      <c r="Q23" s="217"/>
    </row>
    <row r="24" spans="1:19" s="218" customFormat="1" ht="39.950000000000003" customHeight="1">
      <c r="A24" s="201"/>
      <c r="B24" s="178" t="s">
        <v>153</v>
      </c>
      <c r="C24" s="174">
        <v>354.45152953442886</v>
      </c>
      <c r="D24" s="175">
        <v>7</v>
      </c>
      <c r="E24" s="203"/>
      <c r="F24" s="174">
        <f>'Prem &amp; Attr. Result by Country'!U37</f>
        <v>290.96851177602593</v>
      </c>
      <c r="G24" s="174"/>
      <c r="H24" s="174">
        <f t="shared" si="4"/>
        <v>-63.483017758402923</v>
      </c>
      <c r="I24" s="147">
        <f t="shared" si="5"/>
        <v>-0.17910211261265452</v>
      </c>
      <c r="J24" s="147"/>
      <c r="K24" s="176">
        <f>F24-'Prem &amp; Attr. Result by Country'!P37</f>
        <v>-56.389362317774271</v>
      </c>
      <c r="L24" s="147">
        <f>F24/'Prem &amp; Attr. Result by Country'!P37-1</f>
        <v>-0.16233794171180049</v>
      </c>
      <c r="M24" s="177"/>
      <c r="N24" s="133"/>
      <c r="O24" s="150"/>
      <c r="P24" s="150"/>
      <c r="Q24" s="217"/>
    </row>
    <row r="25" spans="1:19" s="218" customFormat="1" ht="39.950000000000003" customHeight="1">
      <c r="A25" s="201"/>
      <c r="B25" s="173" t="s">
        <v>250</v>
      </c>
      <c r="C25" s="174">
        <v>1418.1319726225456</v>
      </c>
      <c r="D25" s="175">
        <v>7</v>
      </c>
      <c r="E25" s="203"/>
      <c r="F25" s="174">
        <f>'Quarterly standalone'!J26</f>
        <v>1469.4244242718796</v>
      </c>
      <c r="G25" s="174"/>
      <c r="H25" s="174">
        <f t="shared" si="4"/>
        <v>51.292451649333998</v>
      </c>
      <c r="I25" s="147">
        <f t="shared" si="5"/>
        <v>3.6169025619300577E-2</v>
      </c>
      <c r="J25" s="147"/>
      <c r="K25" s="176">
        <f>F25-'Quarterly standalone'!E26</f>
        <v>160.59594980799966</v>
      </c>
      <c r="L25" s="147">
        <f>F25/'Quarterly standalone'!E26-1</f>
        <v>0.12270205985072469</v>
      </c>
      <c r="M25" s="177"/>
      <c r="N25" s="133"/>
      <c r="O25" s="150"/>
      <c r="P25" s="150"/>
      <c r="Q25" s="217"/>
    </row>
    <row r="26" spans="1:19" s="218" customFormat="1" ht="39.950000000000003" customHeight="1">
      <c r="A26" s="201"/>
      <c r="B26" s="173" t="s">
        <v>222</v>
      </c>
      <c r="C26" s="174">
        <v>175.76828552760625</v>
      </c>
      <c r="D26" s="175">
        <v>7</v>
      </c>
      <c r="E26" s="203"/>
      <c r="F26" s="174">
        <f>'Quarterly standalone'!J27</f>
        <v>155.91164026999996</v>
      </c>
      <c r="G26" s="174"/>
      <c r="H26" s="174">
        <f t="shared" si="4"/>
        <v>-19.856645257606289</v>
      </c>
      <c r="I26" s="147">
        <f t="shared" si="5"/>
        <v>-0.11297058054587206</v>
      </c>
      <c r="J26" s="147"/>
      <c r="K26" s="176">
        <f>F26-'Quarterly standalone'!E27</f>
        <v>-9.0498905388074036E-2</v>
      </c>
      <c r="L26" s="147">
        <f>F26/'Quarterly standalone'!E27-1</f>
        <v>-5.8011323348794441E-4</v>
      </c>
      <c r="M26" s="177"/>
      <c r="N26" s="133"/>
      <c r="O26" s="150"/>
      <c r="P26" s="150"/>
      <c r="Q26" s="217"/>
    </row>
    <row r="27" spans="1:19" s="218" customFormat="1" ht="39.950000000000003" customHeight="1">
      <c r="A27" s="201"/>
      <c r="B27" s="173" t="s">
        <v>251</v>
      </c>
      <c r="C27" s="174">
        <v>-540.81836192457047</v>
      </c>
      <c r="D27" s="175">
        <v>7</v>
      </c>
      <c r="E27" s="203"/>
      <c r="F27" s="174">
        <f>'3Q 2021_P&amp;L by BU'!T6</f>
        <v>-654.36645410356073</v>
      </c>
      <c r="G27" s="174"/>
      <c r="H27" s="174">
        <f t="shared" si="4"/>
        <v>-113.54809217899026</v>
      </c>
      <c r="I27" s="147">
        <f t="shared" si="5"/>
        <v>0.20995605950751206</v>
      </c>
      <c r="J27" s="147"/>
      <c r="K27" s="176">
        <f>F27-'3Q 2021_P&amp;L by BU'!S6</f>
        <v>-104.5386428704835</v>
      </c>
      <c r="L27" s="147">
        <f>F27/'3Q 2021_P&amp;L by BU'!S6-1</f>
        <v>0.19012978378819878</v>
      </c>
      <c r="M27" s="177"/>
      <c r="N27" s="133"/>
      <c r="O27" s="150"/>
      <c r="P27" s="150"/>
      <c r="Q27" s="221"/>
    </row>
    <row r="28" spans="1:19" s="218" customFormat="1" ht="39.950000000000003" customHeight="1">
      <c r="A28" s="201"/>
      <c r="B28" s="142" t="s">
        <v>252</v>
      </c>
      <c r="C28" s="179">
        <v>156.6594536214096</v>
      </c>
      <c r="D28" s="171">
        <v>8</v>
      </c>
      <c r="E28" s="203"/>
      <c r="F28" s="179">
        <f>'3Q 2021_P&amp;L by BU'!V29</f>
        <v>160.40116872350507</v>
      </c>
      <c r="G28" s="179"/>
      <c r="H28" s="179">
        <f>F28-C28</f>
        <v>3.7417151020954691</v>
      </c>
      <c r="I28" s="168">
        <f t="shared" si="5"/>
        <v>2.3884387539981233E-2</v>
      </c>
      <c r="J28" s="168"/>
      <c r="K28" s="169">
        <f>F28-'3Q 2021_P&amp;L by BU'!U29</f>
        <v>-19.381120082667849</v>
      </c>
      <c r="L28" s="168">
        <f>F28/'3Q 2021_P&amp;L by BU'!U29-1</f>
        <v>-0.10780327812804213</v>
      </c>
      <c r="M28" s="177"/>
      <c r="N28" s="133"/>
      <c r="O28" s="150"/>
      <c r="P28" s="150"/>
      <c r="Q28" s="217"/>
      <c r="R28" s="219"/>
      <c r="S28" s="219"/>
    </row>
    <row r="29" spans="1:19" s="218" customFormat="1" ht="39.950000000000003" customHeight="1">
      <c r="A29" s="201"/>
      <c r="B29" s="173" t="s">
        <v>0</v>
      </c>
      <c r="C29" s="180">
        <v>109.7525513038796</v>
      </c>
      <c r="D29" s="175">
        <v>8</v>
      </c>
      <c r="E29" s="203"/>
      <c r="F29" s="180">
        <f>'Prem &amp; Attr. Result by Country'!U50</f>
        <v>123.81816167505198</v>
      </c>
      <c r="G29" s="180"/>
      <c r="H29" s="180">
        <f t="shared" si="4"/>
        <v>14.065610371172383</v>
      </c>
      <c r="I29" s="147">
        <f t="shared" si="5"/>
        <v>0.12815747974940406</v>
      </c>
      <c r="J29" s="147"/>
      <c r="K29" s="148">
        <f>F29-'Prem &amp; Attr. Result by Country'!P50</f>
        <v>11.233728373418955</v>
      </c>
      <c r="L29" s="147">
        <f>F29/'Prem &amp; Attr. Result by Country'!P51-1</f>
        <v>0.11987857097042465</v>
      </c>
      <c r="M29" s="177"/>
      <c r="N29" s="133"/>
      <c r="O29" s="150"/>
      <c r="P29" s="150"/>
      <c r="Q29" s="217"/>
      <c r="R29" s="219"/>
      <c r="S29" s="219"/>
    </row>
    <row r="30" spans="1:19" s="218" customFormat="1" ht="39.950000000000003" customHeight="1">
      <c r="A30" s="201"/>
      <c r="B30" s="178" t="s">
        <v>8</v>
      </c>
      <c r="C30" s="180">
        <v>18.816833431271089</v>
      </c>
      <c r="D30" s="175">
        <v>8</v>
      </c>
      <c r="E30" s="203"/>
      <c r="F30" s="180">
        <f>'Prem &amp; Attr. Result by Country'!U54</f>
        <v>13.748388599306097</v>
      </c>
      <c r="G30" s="180"/>
      <c r="H30" s="180">
        <f t="shared" si="4"/>
        <v>-5.0684448319649924</v>
      </c>
      <c r="I30" s="147">
        <f t="shared" si="5"/>
        <v>-0.26935694841948843</v>
      </c>
      <c r="J30" s="147"/>
      <c r="K30" s="148">
        <f>F30-'Prem &amp; Attr. Result by Country'!P54</f>
        <v>-7.0546183198259982</v>
      </c>
      <c r="L30" s="147">
        <f>F30/'Prem &amp; Attr. Result by Country'!P54-1</f>
        <v>-0.33911531862915512</v>
      </c>
      <c r="M30" s="181"/>
      <c r="N30" s="133"/>
      <c r="O30" s="150"/>
      <c r="P30" s="150"/>
      <c r="Q30" s="217"/>
      <c r="R30" s="219"/>
      <c r="S30" s="219"/>
    </row>
    <row r="31" spans="1:19" s="218" customFormat="1" ht="39.950000000000003" customHeight="1">
      <c r="A31" s="201"/>
      <c r="B31" s="178" t="s">
        <v>9</v>
      </c>
      <c r="C31" s="180">
        <v>11.837715907862826</v>
      </c>
      <c r="D31" s="175">
        <v>7</v>
      </c>
      <c r="E31" s="203"/>
      <c r="F31" s="180">
        <f>'Prem &amp; Attr. Result by Country'!U56</f>
        <v>0.44874264159789945</v>
      </c>
      <c r="G31" s="180"/>
      <c r="H31" s="180">
        <f t="shared" si="4"/>
        <v>-11.388973266264927</v>
      </c>
      <c r="I31" s="147">
        <f t="shared" si="5"/>
        <v>-0.96209212612546002</v>
      </c>
      <c r="J31" s="147"/>
      <c r="K31" s="148">
        <f>F31-'Prem &amp; Attr. Result by Country'!P56</f>
        <v>-10.626505735855194</v>
      </c>
      <c r="L31" s="147">
        <f>F31/'Prem &amp; Attr. Result by Country'!P56-1</f>
        <v>-0.95948238573940736</v>
      </c>
      <c r="M31" s="181"/>
      <c r="N31" s="133"/>
      <c r="O31" s="150"/>
      <c r="P31" s="150"/>
      <c r="Q31" s="217"/>
      <c r="R31" s="217"/>
    </row>
    <row r="32" spans="1:19" s="218" customFormat="1" ht="39.950000000000003" customHeight="1">
      <c r="A32" s="201"/>
      <c r="B32" s="178" t="s">
        <v>10</v>
      </c>
      <c r="C32" s="180">
        <v>16.092171605662475</v>
      </c>
      <c r="D32" s="175">
        <v>7</v>
      </c>
      <c r="E32" s="203"/>
      <c r="F32" s="180">
        <f>'Prem &amp; Attr. Result by Country'!U63</f>
        <v>15.684369714740104</v>
      </c>
      <c r="G32" s="180"/>
      <c r="H32" s="180">
        <f t="shared" si="4"/>
        <v>-0.40780189092237151</v>
      </c>
      <c r="I32" s="147">
        <f t="shared" si="5"/>
        <v>-2.5341632000672631E-2</v>
      </c>
      <c r="J32" s="147"/>
      <c r="K32" s="148">
        <f>F32-'Prem &amp; Attr. Result by Country'!P63</f>
        <v>-8.9367770269589641E-2</v>
      </c>
      <c r="L32" s="147">
        <f>F32/'Prem &amp; Attr. Result by Country'!P63-1</f>
        <v>-5.6656052729746609E-3</v>
      </c>
      <c r="M32" s="181"/>
      <c r="N32" s="133"/>
      <c r="O32" s="150"/>
      <c r="P32" s="150"/>
      <c r="Q32" s="217"/>
      <c r="R32" s="217"/>
    </row>
    <row r="33" spans="1:18" s="218" customFormat="1" ht="39.950000000000003" customHeight="1">
      <c r="A33" s="201"/>
      <c r="B33" s="173" t="s">
        <v>7</v>
      </c>
      <c r="C33" s="180">
        <v>16.869219521092564</v>
      </c>
      <c r="D33" s="175">
        <v>8</v>
      </c>
      <c r="E33" s="203"/>
      <c r="F33" s="180">
        <f>'Prem &amp; Attr. Result by Country'!U71</f>
        <v>25.748918897368895</v>
      </c>
      <c r="G33" s="180"/>
      <c r="H33" s="180">
        <f t="shared" si="4"/>
        <v>8.8796993762763314</v>
      </c>
      <c r="I33" s="147">
        <f t="shared" si="5"/>
        <v>0.52638471893578287</v>
      </c>
      <c r="J33" s="147"/>
      <c r="K33" s="148">
        <f>F33-'Prem &amp; Attr. Result by Country'!P71</f>
        <v>13.061037018782486</v>
      </c>
      <c r="L33" s="147">
        <f>F33/'Prem &amp; Attr. Result by Country'!P71-1</f>
        <v>1.0294103573604243</v>
      </c>
      <c r="M33" s="181"/>
      <c r="N33" s="133"/>
      <c r="O33" s="150"/>
      <c r="P33" s="150"/>
      <c r="Q33" s="217"/>
      <c r="R33" s="217"/>
    </row>
    <row r="34" spans="1:18" s="218" customFormat="1" ht="39.950000000000003" customHeight="1">
      <c r="A34" s="201"/>
      <c r="B34" s="178" t="s">
        <v>153</v>
      </c>
      <c r="C34" s="180">
        <v>8.2410170583963556</v>
      </c>
      <c r="D34" s="175">
        <v>8</v>
      </c>
      <c r="E34" s="203"/>
      <c r="F34" s="180">
        <f>'Prem &amp; Attr. Result by Country'!U75</f>
        <v>0.89427200352530001</v>
      </c>
      <c r="G34" s="180"/>
      <c r="H34" s="180">
        <f t="shared" si="4"/>
        <v>-7.3467450548710556</v>
      </c>
      <c r="I34" s="147">
        <f t="shared" si="5"/>
        <v>-0.89148523814616165</v>
      </c>
      <c r="J34" s="147"/>
      <c r="K34" s="148">
        <f>F34-'Prem &amp; Attr. Result by Country'!P75</f>
        <v>-7.4935187226161002</v>
      </c>
      <c r="L34" s="147">
        <f>F34/'Prem &amp; Attr. Result by Country'!P75-1</f>
        <v>-0.89338408256440993</v>
      </c>
      <c r="M34" s="181"/>
      <c r="N34" s="133"/>
      <c r="O34" s="150"/>
      <c r="P34" s="150"/>
      <c r="Q34" s="217"/>
      <c r="R34" s="217"/>
    </row>
    <row r="35" spans="1:18" s="218" customFormat="1" ht="39.950000000000003" customHeight="1">
      <c r="A35" s="201"/>
      <c r="B35" s="173" t="s">
        <v>250</v>
      </c>
      <c r="C35" s="180">
        <v>6.2508579554790806</v>
      </c>
      <c r="D35" s="175">
        <v>8</v>
      </c>
      <c r="E35" s="203"/>
      <c r="F35" s="180">
        <f>'Quarterly standalone'!J53</f>
        <v>12.611289338035718</v>
      </c>
      <c r="G35" s="180"/>
      <c r="H35" s="180">
        <f t="shared" si="4"/>
        <v>6.3604313825566372</v>
      </c>
      <c r="I35" s="147">
        <f t="shared" si="5"/>
        <v>1.0175293420292029</v>
      </c>
      <c r="J35" s="147"/>
      <c r="K35" s="148">
        <f>F35-'Quarterly standalone'!E53</f>
        <v>-19.103956192106583</v>
      </c>
      <c r="L35" s="147">
        <f>F35/'Quarterly standalone'!E53-1</f>
        <v>-0.60235876698321955</v>
      </c>
      <c r="M35" s="181"/>
      <c r="N35" s="133"/>
      <c r="O35" s="150"/>
      <c r="P35" s="150"/>
      <c r="Q35" s="217"/>
      <c r="R35" s="217"/>
    </row>
    <row r="36" spans="1:18" s="218" customFormat="1" ht="39.950000000000003" customHeight="1">
      <c r="A36" s="201"/>
      <c r="B36" s="173" t="s">
        <v>222</v>
      </c>
      <c r="C36" s="180">
        <v>-0.73271329109931871</v>
      </c>
      <c r="D36" s="175">
        <v>8</v>
      </c>
      <c r="E36" s="203"/>
      <c r="F36" s="180">
        <f>'Quarterly standalone'!J54</f>
        <v>0.12497022422817006</v>
      </c>
      <c r="G36" s="180"/>
      <c r="H36" s="180">
        <f t="shared" si="4"/>
        <v>0.85768351532748877</v>
      </c>
      <c r="I36" s="147">
        <f t="shared" si="5"/>
        <v>-1.1705581511162058</v>
      </c>
      <c r="J36" s="147"/>
      <c r="K36" s="148">
        <f>F36-'Quarterly standalone'!E54</f>
        <v>4.3488908724058692</v>
      </c>
      <c r="L36" s="147">
        <f>F36/'Quarterly standalone'!E54-1</f>
        <v>-1.0295863096486164</v>
      </c>
      <c r="M36" s="181"/>
      <c r="N36" s="133"/>
      <c r="O36" s="150"/>
      <c r="P36" s="150"/>
      <c r="Q36" s="221"/>
      <c r="R36" s="221"/>
    </row>
    <row r="37" spans="1:18" s="218" customFormat="1" ht="39.950000000000003" customHeight="1">
      <c r="A37" s="201"/>
      <c r="B37" s="182" t="s">
        <v>253</v>
      </c>
      <c r="C37" s="183">
        <v>-30.642656814076751</v>
      </c>
      <c r="D37" s="184">
        <v>8</v>
      </c>
      <c r="E37" s="203"/>
      <c r="F37" s="183">
        <f>'Quarterly standalone'!J55</f>
        <v>-32.677533231538206</v>
      </c>
      <c r="G37" s="183"/>
      <c r="H37" s="183">
        <f t="shared" si="4"/>
        <v>-2.0348764174614544</v>
      </c>
      <c r="I37" s="185">
        <f t="shared" si="5"/>
        <v>6.640665754957209E-2</v>
      </c>
      <c r="J37" s="185"/>
      <c r="K37" s="186">
        <f>F37-'Quarterly standalone'!E55</f>
        <v>-3.6562319505548828</v>
      </c>
      <c r="L37" s="185">
        <f>F37/'Quarterly standalone'!E55-1</f>
        <v>0.12598442485935979</v>
      </c>
      <c r="M37" s="181"/>
      <c r="N37" s="133"/>
      <c r="O37" s="150"/>
      <c r="P37" s="150"/>
      <c r="Q37" s="221"/>
      <c r="R37" s="221"/>
    </row>
    <row r="38" spans="1:18" s="218" customFormat="1" ht="10.5" customHeight="1">
      <c r="A38" s="201"/>
      <c r="B38" s="173"/>
      <c r="C38" s="187"/>
      <c r="D38" s="188"/>
      <c r="E38" s="203"/>
      <c r="F38" s="187"/>
      <c r="G38" s="187"/>
      <c r="H38" s="187"/>
      <c r="I38" s="187"/>
      <c r="J38" s="187"/>
      <c r="K38" s="187"/>
      <c r="L38" s="187"/>
      <c r="M38" s="202"/>
      <c r="N38" s="181"/>
      <c r="O38" s="202"/>
      <c r="P38" s="202"/>
      <c r="Q38" s="217"/>
      <c r="R38" s="217"/>
    </row>
    <row r="39" spans="1:18" ht="15">
      <c r="B39" s="204"/>
      <c r="C39" s="204"/>
      <c r="D39" s="143"/>
      <c r="F39" s="141"/>
      <c r="G39" s="141"/>
      <c r="H39" s="141"/>
      <c r="I39" s="141"/>
      <c r="J39" s="141"/>
      <c r="K39" s="141"/>
      <c r="L39" s="141"/>
    </row>
    <row r="40" spans="1:18" ht="15">
      <c r="B40" s="204"/>
      <c r="C40" s="204"/>
      <c r="D40" s="143"/>
      <c r="I40" s="141"/>
      <c r="J40" s="141"/>
      <c r="K40" s="141"/>
      <c r="L40" s="141"/>
    </row>
    <row r="41" spans="1:18" ht="15">
      <c r="B41" s="204"/>
      <c r="C41" s="204"/>
      <c r="D41" s="143"/>
      <c r="I41" s="141"/>
      <c r="J41" s="141"/>
      <c r="K41" s="141"/>
      <c r="L41" s="141"/>
    </row>
    <row r="42" spans="1:18">
      <c r="B42" s="204"/>
      <c r="C42" s="204"/>
      <c r="D42" s="205"/>
      <c r="I42" s="204"/>
      <c r="J42" s="204"/>
      <c r="K42" s="204"/>
      <c r="L42" s="204"/>
    </row>
    <row r="43" spans="1:18" hidden="1">
      <c r="B43" s="204"/>
      <c r="C43" s="204"/>
      <c r="D43" s="205"/>
      <c r="I43" s="204"/>
      <c r="J43" s="204"/>
      <c r="K43" s="204"/>
      <c r="L43" s="204"/>
    </row>
    <row r="44" spans="1:18" ht="12.75" hidden="1">
      <c r="A44" s="199"/>
      <c r="B44" s="204"/>
      <c r="C44" s="204"/>
      <c r="D44" s="205"/>
      <c r="F44" s="204"/>
      <c r="G44" s="204"/>
      <c r="H44" s="204"/>
      <c r="I44" s="204"/>
      <c r="J44" s="204"/>
      <c r="K44" s="204"/>
      <c r="L44" s="204"/>
    </row>
    <row r="45" spans="1:18" ht="12.75" hidden="1">
      <c r="A45" s="199"/>
      <c r="B45" s="204"/>
      <c r="C45" s="204"/>
      <c r="D45" s="205"/>
      <c r="F45" s="204"/>
      <c r="G45" s="204"/>
      <c r="H45" s="204"/>
      <c r="I45" s="204"/>
      <c r="J45" s="204"/>
      <c r="K45" s="204"/>
      <c r="L45" s="204"/>
    </row>
    <row r="46" spans="1:18" ht="12.75" hidden="1">
      <c r="A46" s="199"/>
      <c r="B46" s="204"/>
      <c r="C46" s="204"/>
      <c r="D46" s="205"/>
      <c r="F46" s="204"/>
      <c r="G46" s="204"/>
      <c r="H46" s="204"/>
      <c r="I46" s="204"/>
      <c r="J46" s="204"/>
      <c r="K46" s="204"/>
      <c r="L46" s="204"/>
    </row>
    <row r="47" spans="1:18" ht="15" hidden="1">
      <c r="A47" s="199"/>
      <c r="B47" s="141"/>
      <c r="C47" s="204"/>
      <c r="D47" s="205"/>
      <c r="F47" s="204"/>
      <c r="G47" s="204"/>
      <c r="H47" s="204"/>
      <c r="I47" s="204"/>
      <c r="J47" s="204"/>
      <c r="K47" s="204"/>
      <c r="L47" s="204"/>
    </row>
    <row r="48" spans="1:18" ht="15" hidden="1">
      <c r="B48" s="141"/>
      <c r="C48" s="141"/>
      <c r="D48" s="143"/>
      <c r="F48" s="141"/>
      <c r="G48" s="141"/>
      <c r="H48" s="141"/>
      <c r="I48" s="141"/>
      <c r="J48" s="141"/>
      <c r="K48" s="141"/>
      <c r="L48" s="141"/>
    </row>
    <row r="49" spans="1:12" ht="15" hidden="1">
      <c r="B49" s="141"/>
      <c r="C49" s="141"/>
      <c r="D49" s="143"/>
      <c r="F49" s="141"/>
      <c r="G49" s="141"/>
      <c r="H49" s="141"/>
      <c r="I49" s="141"/>
      <c r="J49" s="141"/>
      <c r="K49" s="141"/>
      <c r="L49" s="141"/>
    </row>
    <row r="50" spans="1:12" ht="15" hidden="1">
      <c r="B50" s="141"/>
      <c r="C50" s="141"/>
      <c r="D50" s="143"/>
      <c r="F50" s="141"/>
      <c r="G50" s="141"/>
      <c r="H50" s="141"/>
      <c r="I50" s="141"/>
      <c r="J50" s="141"/>
      <c r="K50" s="141"/>
      <c r="L50" s="141"/>
    </row>
    <row r="51" spans="1:12" ht="15" hidden="1">
      <c r="B51" s="141"/>
      <c r="C51" s="141"/>
      <c r="D51" s="143"/>
      <c r="F51" s="141"/>
      <c r="G51" s="141"/>
      <c r="H51" s="141"/>
      <c r="I51" s="141"/>
      <c r="J51" s="141"/>
      <c r="K51" s="141"/>
      <c r="L51" s="141"/>
    </row>
    <row r="52" spans="1:12" ht="15" hidden="1">
      <c r="B52" s="141"/>
      <c r="C52" s="141"/>
      <c r="D52" s="143"/>
      <c r="F52" s="141"/>
      <c r="G52" s="141"/>
      <c r="H52" s="141"/>
      <c r="I52" s="141"/>
      <c r="J52" s="141"/>
      <c r="K52" s="141"/>
      <c r="L52" s="141"/>
    </row>
    <row r="53" spans="1:12" ht="15" hidden="1">
      <c r="B53" s="141"/>
      <c r="C53" s="141"/>
      <c r="D53" s="143"/>
      <c r="F53" s="141"/>
      <c r="G53" s="141"/>
      <c r="H53" s="141"/>
      <c r="I53" s="141"/>
      <c r="J53" s="141"/>
      <c r="K53" s="141"/>
      <c r="L53" s="141"/>
    </row>
    <row r="54" spans="1:12" hidden="1"/>
    <row r="55" spans="1:12" hidden="1"/>
    <row r="56" spans="1:12" hidden="1"/>
    <row r="57" spans="1:12" hidden="1"/>
    <row r="58" spans="1:12" hidden="1"/>
    <row r="59" spans="1:12" hidden="1">
      <c r="A59" s="199"/>
    </row>
    <row r="60" spans="1:12" hidden="1"/>
    <row r="61" spans="1:12" hidden="1"/>
    <row r="62" spans="1:12" hidden="1"/>
    <row r="63" spans="1:12" hidden="1"/>
    <row r="64" spans="1:12" hidden="1"/>
    <row r="65" spans="1:12" hidden="1"/>
    <row r="66" spans="1:12" hidden="1"/>
    <row r="67" spans="1:12" hidden="1"/>
    <row r="68" spans="1:12" hidden="1"/>
    <row r="69" spans="1:12" hidden="1"/>
    <row r="70" spans="1:12" hidden="1"/>
    <row r="71" spans="1:12" hidden="1"/>
    <row r="72" spans="1:12" hidden="1"/>
    <row r="73" spans="1:12" hidden="1"/>
    <row r="74" spans="1:12" hidden="1"/>
    <row r="75" spans="1:12" ht="12.75" hidden="1">
      <c r="A75" s="199"/>
      <c r="B75" s="199"/>
      <c r="C75" s="199"/>
      <c r="D75" s="200"/>
      <c r="F75" s="199"/>
      <c r="G75" s="199"/>
      <c r="H75" s="199"/>
      <c r="I75" s="199"/>
      <c r="J75" s="199"/>
      <c r="K75" s="199"/>
      <c r="L75" s="199"/>
    </row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09M 2021_BS</vt:lpstr>
      <vt:lpstr>09M 2021_Con P&amp;L</vt:lpstr>
      <vt:lpstr>09M 2021_P&amp;L by BU</vt:lpstr>
      <vt:lpstr>3Q 2021_P&amp;L by BU</vt:lpstr>
      <vt:lpstr>Quarterly standalone</vt:lpstr>
      <vt:lpstr>Prem &amp; Attr. Result by Country</vt:lpstr>
      <vt:lpstr>Regional Data by Segments</vt:lpstr>
      <vt:lpstr>Consensus vs Actual</vt:lpstr>
      <vt:lpstr>'09M 2021_BS'!Área_de_impresión</vt:lpstr>
      <vt:lpstr>'09M 2021_Con P&amp;L'!Área_de_impresión</vt:lpstr>
      <vt:lpstr>'09M 2021_P&amp;L by BU'!Área_de_impresión</vt:lpstr>
      <vt:lpstr>'3Q 2021_P&amp;L by BU'!Área_de_impresión</vt:lpstr>
      <vt:lpstr>'Consensus vs Actual'!Área_de_impresión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