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13_ncr:1_{4A27BDB5-F021-425F-BD3C-674DE8E01233}" xr6:coauthVersionLast="44" xr6:coauthVersionMax="45" xr10:uidLastSave="{00000000-0000-0000-0000-000000000000}"/>
  <bookViews>
    <workbookView xWindow="20370" yWindow="-120" windowWidth="29040" windowHeight="15840" tabRatio="781" firstSheet="3" activeTab="7" xr2:uid="{00000000-000D-0000-FFFF-FFFF00000000}"/>
  </bookViews>
  <sheets>
    <sheet name="Index" sheetId="75" r:id="rId1"/>
    <sheet name="03M 2021_BS" sheetId="67" r:id="rId2"/>
    <sheet name="03M 2021_Con P&amp;L" sheetId="68" r:id="rId3"/>
    <sheet name="03M 2021_P&amp;L by BU" sheetId="79" r:id="rId4"/>
    <sheet name="Quarterly standalone" sheetId="76" r:id="rId5"/>
    <sheet name="Prem &amp; Attr. Result by Country" sheetId="77" r:id="rId6"/>
    <sheet name="Regional Data by Segments" sheetId="80" r:id="rId7"/>
    <sheet name="Consensus vs Actual" sheetId="82" r:id="rId8"/>
  </sheets>
  <externalReferences>
    <externalReference r:id="rId9"/>
    <externalReference r:id="rId10"/>
    <externalReference r:id="rId11"/>
    <externalReference r:id="rId12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7" hidden="1">{"'transportes'!$A$3:$K$28"}</definedName>
    <definedName name="AHORRO" localSheetId="4" hidden="1">{"'transportes'!$A$3:$K$28"}</definedName>
    <definedName name="AHORRO" localSheetId="6" hidden="1">{"'transportes'!$A$3:$K$28"}</definedName>
    <definedName name="AHORRO" hidden="1">{"'transportes'!$A$3:$K$28"}</definedName>
    <definedName name="_xlnm.Print_Area" localSheetId="1">'03M 2021_BS'!$B$1:$XFD$76</definedName>
    <definedName name="_xlnm.Print_Area" localSheetId="2">'03M 2021_Con P&amp;L'!$B$1:$XFD$70</definedName>
    <definedName name="_xlnm.Print_Area" localSheetId="3">'03M 2021_P&amp;L by BU'!$B$1:$W$41</definedName>
    <definedName name="_xlnm.Print_Area" localSheetId="7">'Consensus vs Actual'!$A$1:$N$38</definedName>
    <definedName name="_xlnm.Print_Area" localSheetId="5">'Prem &amp; Attr. Result by Country'!$B$1:$S$84</definedName>
    <definedName name="_xlnm.Print_Area" localSheetId="4">'Quarterly standalone'!$B$1:$K$84</definedName>
    <definedName name="_xlnm.Print_Area" localSheetId="6">'Regional Data by Segments'!$B$2:$N$51</definedName>
    <definedName name="dd" localSheetId="2" hidden="1">#REF!</definedName>
    <definedName name="dd" localSheetId="3" hidden="1">#REF!</definedName>
    <definedName name="dd" localSheetId="4" hidden="1">#REF!</definedName>
    <definedName name="dd" hidden="1">#REF!</definedName>
    <definedName name="ee" localSheetId="3" hidden="1">{"'transportes'!$A$3:$K$28"}</definedName>
    <definedName name="ee" localSheetId="7" hidden="1">{"'transportes'!$A$3:$K$28"}</definedName>
    <definedName name="ee" localSheetId="4" hidden="1">{"'transportes'!$A$3:$K$28"}</definedName>
    <definedName name="ee" localSheetId="6" hidden="1">{"'transportes'!$A$3:$K$28"}</definedName>
    <definedName name="ee" hidden="1">{"'transportes'!$A$3:$K$28"}</definedName>
    <definedName name="ff" localSheetId="3" hidden="1">{"'transportes'!$A$3:$K$28"}</definedName>
    <definedName name="ff" localSheetId="7" hidden="1">{"'transportes'!$A$3:$K$28"}</definedName>
    <definedName name="ff" localSheetId="4" hidden="1">{"'transportes'!$A$3:$K$28"}</definedName>
    <definedName name="ff" localSheetId="6" hidden="1">{"'transportes'!$A$3:$K$28"}</definedName>
    <definedName name="ff" hidden="1">{"'transportes'!$A$3:$K$28"}</definedName>
    <definedName name="FG" localSheetId="3" hidden="1">{"'transportes'!$A$3:$K$28"}</definedName>
    <definedName name="FG" localSheetId="7" hidden="1">{"'transportes'!$A$3:$K$28"}</definedName>
    <definedName name="FG" localSheetId="4" hidden="1">{"'transportes'!$A$3:$K$28"}</definedName>
    <definedName name="FG" localSheetId="6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7" hidden="1">{"'transportes'!$A$3:$K$28"}</definedName>
    <definedName name="HTML_Control" localSheetId="4" hidden="1">{"'transportes'!$A$3:$K$28"}</definedName>
    <definedName name="HTML_Control" localSheetId="6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7">[2]Traducciones!$A:$C</definedName>
    <definedName name="IDIOMA">[3]Traducciones!$A:$C</definedName>
    <definedName name="LATAM" localSheetId="3" hidden="1">{"'transportes'!$A$3:$K$28"}</definedName>
    <definedName name="LATAM" localSheetId="7" hidden="1">{"'transportes'!$A$3:$K$28"}</definedName>
    <definedName name="LATAM" localSheetId="4" hidden="1">{"'transportes'!$A$3:$K$28"}</definedName>
    <definedName name="LATAM" localSheetId="6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7" hidden="1">{"'transportes'!$A$3:$K$28"}</definedName>
    <definedName name="Mutua" localSheetId="4" hidden="1">{"'transportes'!$A$3:$K$28"}</definedName>
    <definedName name="Mutua" localSheetId="6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3" hidden="1">{"'transportes'!$A$3:$K$28"}</definedName>
    <definedName name="xx" localSheetId="7" hidden="1">{"'transportes'!$A$3:$K$28"}</definedName>
    <definedName name="xx" localSheetId="4" hidden="1">{"'transportes'!$A$3:$K$28"}</definedName>
    <definedName name="xx" localSheetId="6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82" l="1"/>
  <c r="B2" i="80" l="1"/>
  <c r="B2" i="79" l="1"/>
  <c r="B2" i="77"/>
  <c r="B2" i="68"/>
  <c r="B2" i="67"/>
  <c r="B2" i="76"/>
</calcChain>
</file>

<file path=xl/sharedStrings.xml><?xml version="1.0" encoding="utf-8"?>
<sst xmlns="http://schemas.openxmlformats.org/spreadsheetml/2006/main" count="578" uniqueCount="253">
  <si>
    <t>IBERIA</t>
  </si>
  <si>
    <t>MAPFRE ASISTENCIA</t>
  </si>
  <si>
    <t>Non-controlling interests</t>
  </si>
  <si>
    <t>Net result</t>
  </si>
  <si>
    <t>Combined ratio</t>
  </si>
  <si>
    <t>Expense ratio</t>
  </si>
  <si>
    <t>Loss ratio</t>
  </si>
  <si>
    <t>NORTH AMERICA</t>
  </si>
  <si>
    <t>BRAZIL</t>
  </si>
  <si>
    <t>LATAM NORTH</t>
  </si>
  <si>
    <t>LATAM SOUTH</t>
  </si>
  <si>
    <t>TOTAL ASSETS</t>
  </si>
  <si>
    <t>II. Financial investments</t>
  </si>
  <si>
    <t>III. Tax receivables</t>
  </si>
  <si>
    <t>A) INTANGIBLE ASSETS</t>
  </si>
  <si>
    <t>I. Goodwill</t>
  </si>
  <si>
    <t>II. Other intangible assets</t>
  </si>
  <si>
    <t>B) PROPERTY, PLANT AND EQUIPMENT</t>
  </si>
  <si>
    <t>II. Other property, plant and equipment</t>
  </si>
  <si>
    <t>C) INVESTMENTS</t>
  </si>
  <si>
    <t>III. Investments recorded by applying the equity method</t>
  </si>
  <si>
    <t>IV. Deposits established for accepted reinsurance</t>
  </si>
  <si>
    <t>V. Other investments</t>
  </si>
  <si>
    <t>D) INVESTMENTS ON BEHALF OF LIFE INSURANCE POLICYHOLDERS BEARING THE INVESTMENT RISK</t>
  </si>
  <si>
    <t>E) INVENTORIES</t>
  </si>
  <si>
    <t>F) PARTICIPATION OF REINSURANCE IN TECHNICAL PROVISIONS</t>
  </si>
  <si>
    <t>G) DEFERRED TAX ASSETS</t>
  </si>
  <si>
    <t>H) RECEIVABLES</t>
  </si>
  <si>
    <t>I. Receivables on direct insurance and co-insurance operations</t>
  </si>
  <si>
    <t>II. Receivables on reinsurance operations</t>
  </si>
  <si>
    <t>IV. Corporate and other receivables</t>
  </si>
  <si>
    <t>V. Shareholders, called capital</t>
  </si>
  <si>
    <t>I) CASH</t>
  </si>
  <si>
    <t>J) ACCRUAL ADJUSTMENTS</t>
  </si>
  <si>
    <t>K) OTHER ASSETS</t>
  </si>
  <si>
    <t>L) NON-CURRENT ASSETS HELD FOR SALE AND FROM DISCONTINUED OPERATIONS</t>
  </si>
  <si>
    <t xml:space="preserve"> 1. Tax on profits receivable</t>
  </si>
  <si>
    <t xml:space="preserve"> 2. Other tax receivables</t>
  </si>
  <si>
    <t xml:space="preserve"> 3. Trading portfolio</t>
  </si>
  <si>
    <t xml:space="preserve"> 2. Available-for-sale portfolio</t>
  </si>
  <si>
    <t xml:space="preserve"> 1. Held-to-maturity portfolio</t>
  </si>
  <si>
    <t>VI. Tax liabilities</t>
  </si>
  <si>
    <t>TOTAL LIABILITIES AND EQUITY</t>
  </si>
  <si>
    <t>A) EQUITY</t>
  </si>
  <si>
    <t>I. Paid-up capital</t>
  </si>
  <si>
    <t>II. Share premium</t>
  </si>
  <si>
    <t>III. Reserves</t>
  </si>
  <si>
    <t>IV. Interim dividend</t>
  </si>
  <si>
    <t>V. Treasury Stock</t>
  </si>
  <si>
    <t>VI. Result attributable to controlling company</t>
  </si>
  <si>
    <t>VII. Other equity instruments</t>
  </si>
  <si>
    <t>VIII. Valuation change adjustments</t>
  </si>
  <si>
    <t>IX. Currency conversion differences</t>
  </si>
  <si>
    <t>Equity attributable to the controlling company’s shareholders</t>
  </si>
  <si>
    <t>B) SUBORDINATED LIABILITIES</t>
  </si>
  <si>
    <t>C) TECHNICAL PROVISIONS</t>
  </si>
  <si>
    <t>I. Provisions for unearned premiums and unexpired risks</t>
  </si>
  <si>
    <t>II. Provisions for life insurance</t>
  </si>
  <si>
    <t>III. Provision for outstanding claims</t>
  </si>
  <si>
    <t>IV. Other technical provisions</t>
  </si>
  <si>
    <t>D) TECHNICAL PROVISIONS FOR LIFE INSURANCE WHERE POLICYHOLDERS BEAR THE INVESTMENT RISK</t>
  </si>
  <si>
    <t>E) PROVISIONS FOR RISKS AND EXPENSES</t>
  </si>
  <si>
    <t>F) DEPOSITS RECEIVED ON CEDED AND RETROCEDED REINSURANCE</t>
  </si>
  <si>
    <t>G) DEFERRED TAX LIABILITIES</t>
  </si>
  <si>
    <t>H) DEBT</t>
  </si>
  <si>
    <t>I. Issue of debentures and other negotiable securities</t>
  </si>
  <si>
    <t>II. Due to credit institutions</t>
  </si>
  <si>
    <t>III. Other financial liabilities</t>
  </si>
  <si>
    <t>IV. Due on direct insurance and co-insurance operations</t>
  </si>
  <si>
    <t>V. Due on reinsurance operations</t>
  </si>
  <si>
    <t>1. Tax on profits to be paid</t>
  </si>
  <si>
    <t>2. Other tax liabilities</t>
  </si>
  <si>
    <t>VII. Other debts</t>
  </si>
  <si>
    <t>I) ACCRUAL ADJUSTMENTS</t>
  </si>
  <si>
    <t>J) LIABILITIES LINKED TO NON-CURRENT ASSETS HELD FOR SALE AND FROM DISCONTINUED OPERATIONS</t>
  </si>
  <si>
    <t>I. REVENUE FROM INSURANCE BUSINESS</t>
  </si>
  <si>
    <t>II. INSURANCE BUSINESS EXPENSES</t>
  </si>
  <si>
    <t>III. OTHER ACTIVITIES</t>
  </si>
  <si>
    <t>TOTAL REVENUE FROM INSURANCE BUSINESS</t>
  </si>
  <si>
    <t>TOTAL EXPENSES FROM INSURANCE BUSINESS</t>
  </si>
  <si>
    <t>RESULT FROM THE INSURANCE BUSINESS</t>
  </si>
  <si>
    <t xml:space="preserve">  a) Written premiums, direct insurance</t>
  </si>
  <si>
    <t xml:space="preserve">  b) Premiums from accepted reinsurance</t>
  </si>
  <si>
    <t xml:space="preserve">  c) Premiums from ceded reinsurance</t>
  </si>
  <si>
    <t xml:space="preserve">  d) Variations in provisions for unearned premiums and unexpired risks</t>
  </si>
  <si>
    <t xml:space="preserve">    Direct insurance</t>
  </si>
  <si>
    <t xml:space="preserve">    Accepted reinsurance</t>
  </si>
  <si>
    <t xml:space="preserve">    Ceded reinsurance</t>
  </si>
  <si>
    <t xml:space="preserve"> 2. Share in profits from equity-accounted companies</t>
  </si>
  <si>
    <t xml:space="preserve"> 3. Revenue from investments</t>
  </si>
  <si>
    <t xml:space="preserve">  a) From operations</t>
  </si>
  <si>
    <t xml:space="preserve">  b) From equity</t>
  </si>
  <si>
    <t xml:space="preserve"> 5. Other technical revenue</t>
  </si>
  <si>
    <t xml:space="preserve"> 6. Other non-technical revenue</t>
  </si>
  <si>
    <t xml:space="preserve"> 7. Positive foreign exchange differences</t>
  </si>
  <si>
    <t xml:space="preserve"> 8. Reversal of the asset impairment provision</t>
  </si>
  <si>
    <t xml:space="preserve"> 1. Incurred claims for the year, net</t>
  </si>
  <si>
    <t xml:space="preserve">  a) Claims paid and variation in provision for claims, net</t>
  </si>
  <si>
    <t xml:space="preserve">   Direct insurance</t>
  </si>
  <si>
    <t xml:space="preserve">   Accepted reinsurance</t>
  </si>
  <si>
    <t xml:space="preserve">   Ceded reinsurance</t>
  </si>
  <si>
    <t xml:space="preserve">  b) Claims-related expenses</t>
  </si>
  <si>
    <t xml:space="preserve"> 2. Variation in other technical provisions, net</t>
  </si>
  <si>
    <t xml:space="preserve"> 3. Profit sharing and returned premiums</t>
  </si>
  <si>
    <t xml:space="preserve"> 4. Net operating expenses</t>
  </si>
  <si>
    <t xml:space="preserve">  a) Acquisition expenses</t>
  </si>
  <si>
    <t xml:space="preserve">  b) Administration expenses</t>
  </si>
  <si>
    <t xml:space="preserve">  c) Commissions and participation in reinsurance</t>
  </si>
  <si>
    <t xml:space="preserve"> 5. Share in losses from equity-accounted companies</t>
  </si>
  <si>
    <t xml:space="preserve">  b) From equity and financial accounts</t>
  </si>
  <si>
    <t xml:space="preserve"> 8. Other technical expenses</t>
  </si>
  <si>
    <t xml:space="preserve"> 9. Other non-technical expenses</t>
  </si>
  <si>
    <t xml:space="preserve"> 10. Negative foreign exchange differences</t>
  </si>
  <si>
    <t xml:space="preserve"> 11. Allowance to the asset impairment provision</t>
  </si>
  <si>
    <t xml:space="preserve"> 1. Operating revenue</t>
  </si>
  <si>
    <t xml:space="preserve"> 2. Operating expenses</t>
  </si>
  <si>
    <t xml:space="preserve"> 4. Results from non-controlling interests</t>
  </si>
  <si>
    <t xml:space="preserve">  a) Share in profits from equity-accounted companies</t>
  </si>
  <si>
    <t xml:space="preserve">  b) Share in losses from equity-accounted companies</t>
  </si>
  <si>
    <t xml:space="preserve"> 5. Reversal of asset impairment provision</t>
  </si>
  <si>
    <t>RESULT FROM OTHER ACTIVITIES</t>
  </si>
  <si>
    <t>IV. RESULT ON RESTATEMENT OF FINANCIAL ACCOUNTS</t>
  </si>
  <si>
    <t>V. RESULT BEFORE TAXES FROM ONGOING OPERATIONS</t>
  </si>
  <si>
    <t>VII. RESULT AFTER TAX FROM ONGOING OPERATIONS</t>
  </si>
  <si>
    <t>VIII. RESULT AFTER TAX FROM DISCONTINUED OPERATIONS</t>
  </si>
  <si>
    <t>IX. RESULT FOR THE FINANCIAL YEAR</t>
  </si>
  <si>
    <t xml:space="preserve"> 6. Allowance to the asset impairment provision</t>
  </si>
  <si>
    <t xml:space="preserve"> 7. Result from the disposal of non-current assets classified as held for sale, not included in discontinued operations</t>
  </si>
  <si>
    <t xml:space="preserve">  b) Financial expenses</t>
  </si>
  <si>
    <t xml:space="preserve"> 1. Attributable to non-controlling interests</t>
  </si>
  <si>
    <t xml:space="preserve"> 2. Attributable to the controlling company</t>
  </si>
  <si>
    <t xml:space="preserve">  a) Financial income</t>
  </si>
  <si>
    <t xml:space="preserve"> 3. Net financial income</t>
  </si>
  <si>
    <t xml:space="preserve">Consolidated Balance Sheet </t>
  </si>
  <si>
    <t>Consolidated Profit &amp; Loss</t>
  </si>
  <si>
    <t>Profit &amp; Loss by Business Unit</t>
  </si>
  <si>
    <t>--</t>
  </si>
  <si>
    <t>Jan.-Mar.</t>
  </si>
  <si>
    <t>Apr.-Jun.</t>
  </si>
  <si>
    <t>Jul.-Sept.</t>
  </si>
  <si>
    <t>Sept.-Dec.</t>
  </si>
  <si>
    <t>Period</t>
  </si>
  <si>
    <t>Consolidated figures</t>
  </si>
  <si>
    <t>Written and accepted premiums - Total</t>
  </si>
  <si>
    <t>Written and accepted premiums - Non-Life</t>
  </si>
  <si>
    <t>Written and accepted premiums - Life</t>
  </si>
  <si>
    <t>Figures by business unit</t>
  </si>
  <si>
    <t>Holdings and consolidation adjustments</t>
  </si>
  <si>
    <t>Quarterly standalone figures</t>
  </si>
  <si>
    <t xml:space="preserve"> 4. Unrealized gains on investments on behalf of life insurance policyholders bearing the investment risk</t>
  </si>
  <si>
    <t xml:space="preserve"> 7. Unrealized losses on investments on behalf of life insurance policyholders bearing the investment risk</t>
  </si>
  <si>
    <t>VI. TAX ON PROFITS FROM ONGOING OPERATIONS</t>
  </si>
  <si>
    <t>I. Real estate for own use</t>
  </si>
  <si>
    <t>I. Real estate investments</t>
  </si>
  <si>
    <t>Total consolidated revenue</t>
  </si>
  <si>
    <t>EURASIA</t>
  </si>
  <si>
    <t>Premiums and attributable result by Country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</si>
  <si>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</si>
  <si>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</si>
  <si>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</si>
  <si>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</si>
  <si>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</si>
  <si>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</si>
  <si>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</si>
  <si>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</si>
  <si>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Premiums by country</t>
  </si>
  <si>
    <t>Spain</t>
  </si>
  <si>
    <t>Mexico</t>
  </si>
  <si>
    <t>Panama</t>
  </si>
  <si>
    <t>Dominican Rep.</t>
  </si>
  <si>
    <t>Peru</t>
  </si>
  <si>
    <t>United States</t>
  </si>
  <si>
    <t>Turkey</t>
  </si>
  <si>
    <t>Italy</t>
  </si>
  <si>
    <t>Germany</t>
  </si>
  <si>
    <t>Phillipines</t>
  </si>
  <si>
    <t>Attributable result</t>
  </si>
  <si>
    <t>Accumulated figures</t>
  </si>
  <si>
    <t>March</t>
  </si>
  <si>
    <t>June</t>
  </si>
  <si>
    <t>September</t>
  </si>
  <si>
    <t>December</t>
  </si>
  <si>
    <t>CONS. ADJUST. &amp; CORPORATE AREAS</t>
  </si>
  <si>
    <t>TOTAL</t>
  </si>
  <si>
    <t>Gross written and accepted premiums</t>
  </si>
  <si>
    <t>Net premiums earned</t>
  </si>
  <si>
    <t>Net claims incurred and variation in other technical provisions</t>
  </si>
  <si>
    <t>Net operating expenses</t>
  </si>
  <si>
    <t>Other technical revenue and expenses</t>
  </si>
  <si>
    <t>Technical result</t>
  </si>
  <si>
    <t>Net financial income</t>
  </si>
  <si>
    <t>Other non-technical revenue and expenses</t>
  </si>
  <si>
    <t>Result of Non-Life business</t>
  </si>
  <si>
    <t>Financial result and other non-technical revenue</t>
  </si>
  <si>
    <t>Result of Life business</t>
  </si>
  <si>
    <t>Result from other business activities</t>
  </si>
  <si>
    <t>Hyperinflation adjustments</t>
  </si>
  <si>
    <t>Result before tax</t>
  </si>
  <si>
    <t>Tax on profits</t>
  </si>
  <si>
    <t>Result from discontinued operations</t>
  </si>
  <si>
    <t>Investments, real estate and cash</t>
  </si>
  <si>
    <t>Technical reserves</t>
  </si>
  <si>
    <t>Shareholders' equity</t>
  </si>
  <si>
    <t>ROE</t>
  </si>
  <si>
    <t>MAPFRE RE*</t>
  </si>
  <si>
    <t xml:space="preserve"> 1. Premiums earned, net</t>
  </si>
  <si>
    <t xml:space="preserve"> 6. Investment expenses</t>
  </si>
  <si>
    <t>Attributable net result</t>
  </si>
  <si>
    <t>MAPFRE RE</t>
  </si>
  <si>
    <t>Guatemala</t>
  </si>
  <si>
    <t>Uruguay</t>
  </si>
  <si>
    <t>Paraguay</t>
  </si>
  <si>
    <t xml:space="preserve"> Δ %    </t>
  </si>
  <si>
    <t>Regional Data by Segments</t>
  </si>
  <si>
    <t>Premiums</t>
  </si>
  <si>
    <t>LIFE</t>
  </si>
  <si>
    <t>LIFE PROTECTION</t>
  </si>
  <si>
    <t>LIFE SAVINGS</t>
  </si>
  <si>
    <t>AUTO</t>
  </si>
  <si>
    <t>GENERAL P&amp;C</t>
  </si>
  <si>
    <t>HEALTH &amp; ACCIDENT</t>
  </si>
  <si>
    <t>DECEMBER 2020</t>
  </si>
  <si>
    <t xml:space="preserve">∆ </t>
  </si>
  <si>
    <t xml:space="preserve">% </t>
  </si>
  <si>
    <t>-</t>
  </si>
  <si>
    <t>MAPFRE RE + GLOBAL RISKS</t>
  </si>
  <si>
    <t>ASISTENCIA</t>
  </si>
  <si>
    <t>Consensus vs Actual</t>
  </si>
  <si>
    <t>03M 2021</t>
  </si>
  <si>
    <t>MARCH 2021</t>
  </si>
  <si>
    <t>MARCH 2020</t>
  </si>
  <si>
    <t>Δ Annual
Jan.-Mar.
2021/2020</t>
  </si>
  <si>
    <t>Q1'21 est</t>
  </si>
  <si>
    <t>3M</t>
  </si>
  <si>
    <t>6M</t>
  </si>
  <si>
    <t>9M</t>
  </si>
  <si>
    <t>12M</t>
  </si>
  <si>
    <t>Δ Annual
3M
2021/2020</t>
  </si>
  <si>
    <t>Figures in million euros</t>
  </si>
  <si>
    <t>Non-Life Business</t>
  </si>
  <si>
    <t>Financial result and other non-technical income</t>
  </si>
  <si>
    <t>Non Life Combined ratio</t>
  </si>
  <si>
    <t>Life Business</t>
  </si>
  <si>
    <t xml:space="preserve">Consolidated Gross Written and Accepted Premiums </t>
  </si>
  <si>
    <t>Holding and consolidation adjustments</t>
  </si>
  <si>
    <t>Result attributable to the controlling Company</t>
  </si>
  <si>
    <t>Other companies and consolidation adjustments</t>
  </si>
  <si>
    <t>Million euros</t>
  </si>
  <si>
    <t>Breakdown by business unit</t>
  </si>
  <si>
    <t>Consensus</t>
  </si>
  <si>
    <t>nº estimates</t>
  </si>
  <si>
    <t>Var Actual vs Consensus</t>
  </si>
  <si>
    <t>Var y/y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</si>
</sst>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2"/>
      <color rgb="FFFF0000"/>
      <name val="Trebuchet MS"/>
      <family val="2"/>
    </font>
    <font>
      <sz val="13"/>
      <color rgb="FFED002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Trebuchet MS"/>
      <family val="2"/>
    </font>
    <font>
      <b/>
      <sz val="10"/>
      <color rgb="FFFF0000"/>
      <name val="Trebuchet MS"/>
      <family val="2"/>
    </font>
    <font>
      <b/>
      <sz val="12"/>
      <color rgb="FFED002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8"/>
      <color indexed="10"/>
      <name val="Trebuchet MS"/>
      <family val="2"/>
    </font>
    <font>
      <sz val="10"/>
      <color rgb="FFED0022"/>
      <name val="Trebuchet MS"/>
      <family val="2"/>
    </font>
    <font>
      <b/>
      <sz val="10"/>
      <color rgb="FFED0022"/>
      <name val="Trebuchet MS"/>
      <family val="2"/>
    </font>
    <font>
      <sz val="10"/>
      <color rgb="FF3E4A52"/>
      <name val="Trebuchet MS"/>
      <family val="2"/>
    </font>
    <font>
      <b/>
      <sz val="10"/>
      <color rgb="FF3E4A52"/>
      <name val="Trebuchet MS"/>
      <family val="2"/>
    </font>
    <font>
      <sz val="9"/>
      <color rgb="FFED0022"/>
      <name val="Trebuchet MS"/>
      <family val="2"/>
    </font>
    <font>
      <sz val="12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607380"/>
      </right>
      <top style="hair">
        <color auto="1"/>
      </top>
      <bottom style="hair">
        <color auto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ashed">
        <color auto="1"/>
      </bottom>
      <diagonal/>
    </border>
  </borders>
  <cellStyleXfs count="925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1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2" applyNumberFormat="0" applyAlignment="0" applyProtection="0"/>
    <xf numFmtId="166" fontId="29" fillId="51" borderId="12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3" applyNumberFormat="0" applyAlignment="0" applyProtection="0"/>
    <xf numFmtId="166" fontId="31" fillId="52" borderId="13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49" fontId="50" fillId="0" borderId="0">
      <alignment horizontal="centerContinuous"/>
    </xf>
    <xf numFmtId="0" fontId="51" fillId="0" borderId="16" applyNumberFormat="0" applyFill="0" applyAlignment="0" applyProtection="0"/>
    <xf numFmtId="166" fontId="52" fillId="0" borderId="16" applyNumberFormat="0" applyFill="0" applyAlignment="0" applyProtection="0"/>
    <xf numFmtId="0" fontId="53" fillId="0" borderId="17" applyNumberFormat="0" applyFill="0" applyAlignment="0" applyProtection="0"/>
    <xf numFmtId="166" fontId="54" fillId="0" borderId="17" applyNumberFormat="0" applyFill="0" applyAlignment="0" applyProtection="0"/>
    <xf numFmtId="0" fontId="55" fillId="0" borderId="18" applyNumberFormat="0" applyFill="0" applyAlignment="0" applyProtection="0"/>
    <xf numFmtId="166" fontId="56" fillId="0" borderId="18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19">
      <alignment horizontal="center"/>
    </xf>
    <xf numFmtId="0" fontId="57" fillId="0" borderId="0">
      <alignment horizontal="center"/>
    </xf>
    <xf numFmtId="177" fontId="22" fillId="0" borderId="20">
      <alignment horizontal="center"/>
    </xf>
    <xf numFmtId="177" fontId="22" fillId="0" borderId="2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2" applyNumberFormat="0" applyAlignment="0" applyProtection="0"/>
    <xf numFmtId="10" fontId="49" fillId="54" borderId="21" applyNumberFormat="0" applyBorder="0" applyAlignment="0" applyProtection="0"/>
    <xf numFmtId="10" fontId="49" fillId="54" borderId="21" applyNumberFormat="0" applyBorder="0" applyAlignment="0" applyProtection="0"/>
    <xf numFmtId="166" fontId="60" fillId="38" borderId="12" applyNumberFormat="0" applyAlignment="0" applyProtection="0"/>
    <xf numFmtId="0" fontId="61" fillId="0" borderId="22" applyNumberFormat="0" applyFill="0" applyAlignment="0" applyProtection="0"/>
    <xf numFmtId="166" fontId="62" fillId="0" borderId="22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3" applyNumberFormat="0" applyFont="0" applyAlignment="0" applyProtection="0"/>
    <xf numFmtId="166" fontId="17" fillId="56" borderId="23" applyNumberFormat="0" applyFont="0" applyAlignment="0" applyProtection="0"/>
    <xf numFmtId="181" fontId="17" fillId="0" borderId="0" applyFont="0" applyFill="0" applyBorder="0" applyAlignment="0" applyProtection="0"/>
    <xf numFmtId="0" fontId="69" fillId="51" borderId="24" applyNumberFormat="0" applyAlignment="0" applyProtection="0"/>
    <xf numFmtId="166" fontId="70" fillId="51" borderId="24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19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5" applyNumberFormat="0" applyFont="0" applyAlignment="0">
      <alignment horizontal="center"/>
    </xf>
    <xf numFmtId="0" fontId="73" fillId="1" borderId="15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5" applyFill="0" applyBorder="0" applyProtection="0">
      <alignment horizontal="left" vertical="top"/>
    </xf>
    <xf numFmtId="166" fontId="49" fillId="0" borderId="25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89" fillId="0" borderId="0" applyNumberFormat="0" applyFill="0" applyBorder="0" applyAlignment="0" applyProtection="0"/>
    <xf numFmtId="3" fontId="90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31">
      <alignment horizontal="left" vertical="center"/>
    </xf>
    <xf numFmtId="10" fontId="49" fillId="54" borderId="37" applyNumberFormat="0" applyBorder="0" applyAlignment="0" applyProtection="0"/>
    <xf numFmtId="0" fontId="17" fillId="0" borderId="0"/>
    <xf numFmtId="0" fontId="73" fillId="1" borderId="31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23">
    <xf numFmtId="0" fontId="0" fillId="0" borderId="0" xfId="0"/>
    <xf numFmtId="166" fontId="88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86" fillId="58" borderId="0" xfId="900" applyFont="1" applyFill="1"/>
    <xf numFmtId="166" fontId="87" fillId="0" borderId="27" xfId="674" quotePrefix="1" applyNumberFormat="1" applyFont="1" applyBorder="1" applyAlignment="1">
      <alignment horizontal="left" vertical="center" wrapText="1" readingOrder="1"/>
    </xf>
    <xf numFmtId="166" fontId="87" fillId="0" borderId="28" xfId="674" quotePrefix="1" applyNumberFormat="1" applyFont="1" applyBorder="1" applyAlignment="1">
      <alignment horizontal="center" vertical="center" wrapText="1" readingOrder="1"/>
    </xf>
    <xf numFmtId="166" fontId="84" fillId="0" borderId="32" xfId="674" applyFont="1" applyBorder="1" applyAlignment="1">
      <alignment horizontal="left" vertical="center" wrapText="1" indent="1" readingOrder="1"/>
    </xf>
    <xf numFmtId="167" fontId="84" fillId="0" borderId="35" xfId="674" applyNumberFormat="1" applyFont="1" applyBorder="1" applyAlignment="1">
      <alignment horizontal="center" vertical="center" readingOrder="1"/>
    </xf>
    <xf numFmtId="167" fontId="84" fillId="0" borderId="32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34" xfId="674" applyNumberFormat="1" applyFont="1" applyBorder="1" applyAlignment="1">
      <alignment horizontal="center" vertical="center" readingOrder="1"/>
    </xf>
    <xf numFmtId="167" fontId="85" fillId="0" borderId="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0" xfId="674" applyFont="1" applyBorder="1" applyAlignment="1">
      <alignment horizontal="left" vertical="center" wrapText="1" indent="1" readingOrder="1"/>
    </xf>
    <xf numFmtId="167" fontId="85" fillId="0" borderId="36" xfId="674" applyNumberFormat="1" applyFont="1" applyBorder="1" applyAlignment="1">
      <alignment horizontal="center" vertical="center" readingOrder="1"/>
    </xf>
    <xf numFmtId="167" fontId="85" fillId="0" borderId="30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34" xfId="674" applyNumberFormat="1" applyFont="1" applyBorder="1" applyAlignment="1">
      <alignment horizontal="center" vertical="center" readingOrder="1"/>
    </xf>
    <xf numFmtId="167" fontId="84" fillId="0" borderId="0" xfId="674" applyNumberFormat="1" applyFont="1" applyBorder="1" applyAlignment="1">
      <alignment horizontal="center" vertical="center" readingOrder="1"/>
    </xf>
    <xf numFmtId="166" fontId="84" fillId="0" borderId="29" xfId="674" applyFont="1" applyBorder="1" applyAlignment="1">
      <alignment horizontal="left" vertical="center" wrapText="1" indent="1" readingOrder="1"/>
    </xf>
    <xf numFmtId="167" fontId="84" fillId="0" borderId="33" xfId="674" applyNumberFormat="1" applyFont="1" applyBorder="1" applyAlignment="1">
      <alignment horizontal="center" vertical="center" readingOrder="1"/>
    </xf>
    <xf numFmtId="167" fontId="84" fillId="0" borderId="29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32" xfId="674" applyFont="1" applyBorder="1" applyAlignment="1">
      <alignment horizontal="center" vertical="center" wrapText="1" readingOrder="1"/>
    </xf>
    <xf numFmtId="166" fontId="85" fillId="0" borderId="30" xfId="674" applyFont="1" applyBorder="1" applyAlignment="1">
      <alignment horizontal="left" vertical="center" wrapText="1" indent="3" readingOrder="1"/>
    </xf>
    <xf numFmtId="166" fontId="88" fillId="0" borderId="28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93" fillId="58" borderId="0" xfId="0" applyFont="1" applyFill="1" applyAlignment="1">
      <alignment horizontal="center"/>
    </xf>
    <xf numFmtId="0" fontId="17" fillId="0" borderId="0" xfId="0" applyFont="1" applyFill="1" applyBorder="1" applyAlignment="1"/>
    <xf numFmtId="166" fontId="96" fillId="0" borderId="0" xfId="1" applyFont="1" applyFill="1"/>
    <xf numFmtId="166" fontId="96" fillId="0" borderId="0" xfId="1" applyFont="1" applyFill="1" applyBorder="1"/>
    <xf numFmtId="166" fontId="97" fillId="0" borderId="0" xfId="1" applyFont="1" applyFill="1"/>
    <xf numFmtId="0" fontId="0" fillId="58" borderId="0" xfId="0" applyFill="1" applyBorder="1"/>
    <xf numFmtId="0" fontId="95" fillId="58" borderId="0" xfId="0" applyFont="1" applyFill="1" applyBorder="1" applyAlignment="1">
      <alignment vertical="center"/>
    </xf>
    <xf numFmtId="0" fontId="13" fillId="58" borderId="0" xfId="0" applyFont="1" applyFill="1" applyBorder="1"/>
    <xf numFmtId="166" fontId="99" fillId="0" borderId="38" xfId="674" quotePrefix="1" applyNumberFormat="1" applyFont="1" applyBorder="1" applyAlignment="1">
      <alignment horizontal="left" vertical="center" wrapText="1" indent="1" readingOrder="1"/>
    </xf>
    <xf numFmtId="0" fontId="100" fillId="59" borderId="0" xfId="0" applyFont="1" applyFill="1" applyBorder="1" applyAlignment="1">
      <alignment horizontal="center" vertical="center"/>
    </xf>
    <xf numFmtId="183" fontId="96" fillId="0" borderId="0" xfId="674" applyNumberFormat="1" applyFont="1" applyFill="1" applyBorder="1" applyAlignment="1">
      <alignment horizontal="center" vertical="center" wrapText="1" readingOrder="1"/>
    </xf>
    <xf numFmtId="0" fontId="103" fillId="0" borderId="0" xfId="0" applyFont="1" applyFill="1" applyBorder="1"/>
    <xf numFmtId="0" fontId="104" fillId="0" borderId="0" xfId="900" applyFont="1"/>
    <xf numFmtId="166" fontId="106" fillId="0" borderId="42" xfId="918" applyFont="1" applyBorder="1" applyAlignment="1">
      <alignment horizontal="left" wrapText="1" indent="1" readingOrder="1"/>
    </xf>
    <xf numFmtId="0" fontId="107" fillId="0" borderId="44" xfId="900" applyFont="1" applyBorder="1" applyAlignment="1">
      <alignment horizontal="left" vertical="center" wrapText="1" indent="1" readingOrder="1"/>
    </xf>
    <xf numFmtId="167" fontId="107" fillId="0" borderId="45" xfId="1" applyNumberFormat="1" applyFont="1" applyBorder="1" applyAlignment="1">
      <alignment horizontal="right" vertical="center" wrapText="1" indent="1" readingOrder="1"/>
    </xf>
    <xf numFmtId="0" fontId="107" fillId="0" borderId="46" xfId="900" applyFont="1" applyBorder="1" applyAlignment="1">
      <alignment horizontal="left" vertical="center" wrapText="1" indent="1" readingOrder="1"/>
    </xf>
    <xf numFmtId="167" fontId="107" fillId="0" borderId="47" xfId="1" applyNumberFormat="1" applyFont="1" applyBorder="1" applyAlignment="1">
      <alignment horizontal="right" vertical="center" wrapText="1" indent="1" readingOrder="1"/>
    </xf>
    <xf numFmtId="0" fontId="108" fillId="0" borderId="46" xfId="900" applyFont="1" applyBorder="1" applyAlignment="1">
      <alignment horizontal="left" vertical="center" wrapText="1" indent="1" readingOrder="1"/>
    </xf>
    <xf numFmtId="167" fontId="108" fillId="0" borderId="47" xfId="1" applyNumberFormat="1" applyFont="1" applyBorder="1" applyAlignment="1">
      <alignment horizontal="right" vertical="center" wrapText="1" indent="1" readingOrder="1"/>
    </xf>
    <xf numFmtId="0" fontId="107" fillId="0" borderId="48" xfId="900" applyFont="1" applyBorder="1" applyAlignment="1">
      <alignment horizontal="left" vertical="center" wrapText="1" indent="1" readingOrder="1"/>
    </xf>
    <xf numFmtId="167" fontId="107" fillId="0" borderId="49" xfId="1" applyNumberFormat="1" applyFont="1" applyBorder="1" applyAlignment="1">
      <alignment horizontal="right" vertical="center" wrapText="1" indent="1" readingOrder="1"/>
    </xf>
    <xf numFmtId="166" fontId="108" fillId="60" borderId="50" xfId="918" applyFont="1" applyFill="1" applyBorder="1" applyAlignment="1">
      <alignment horizontal="left" vertical="center" wrapText="1" indent="1" readingOrder="1"/>
    </xf>
    <xf numFmtId="167" fontId="108" fillId="60" borderId="51" xfId="918" applyNumberFormat="1" applyFont="1" applyFill="1" applyBorder="1" applyAlignment="1">
      <alignment horizontal="right" vertical="center" wrapText="1" indent="1" readingOrder="1"/>
    </xf>
    <xf numFmtId="0" fontId="107" fillId="0" borderId="52" xfId="900" applyFont="1" applyBorder="1" applyAlignment="1">
      <alignment horizontal="left" vertical="center" wrapText="1" indent="1" readingOrder="1"/>
    </xf>
    <xf numFmtId="167" fontId="107" fillId="0" borderId="53" xfId="1" applyNumberFormat="1" applyFont="1" applyBorder="1" applyAlignment="1">
      <alignment horizontal="right" vertical="center" wrapText="1" indent="1" readingOrder="1"/>
    </xf>
    <xf numFmtId="0" fontId="108" fillId="0" borderId="48" xfId="900" applyFont="1" applyBorder="1" applyAlignment="1">
      <alignment horizontal="left" vertical="center" wrapText="1" indent="1" readingOrder="1"/>
    </xf>
    <xf numFmtId="167" fontId="108" fillId="0" borderId="49" xfId="1" applyNumberFormat="1" applyFont="1" applyBorder="1" applyAlignment="1">
      <alignment horizontal="right" vertical="center" wrapText="1" indent="1" readingOrder="1"/>
    </xf>
    <xf numFmtId="0" fontId="107" fillId="0" borderId="0" xfId="900" applyFont="1" applyBorder="1" applyAlignment="1">
      <alignment horizontal="left" vertical="center" wrapText="1" indent="1" readingOrder="1"/>
    </xf>
    <xf numFmtId="168" fontId="107" fillId="0" borderId="53" xfId="817" applyNumberFormat="1" applyFont="1" applyBorder="1" applyAlignment="1">
      <alignment horizontal="right" vertical="center" wrapText="1" indent="1" readingOrder="1"/>
    </xf>
    <xf numFmtId="168" fontId="107" fillId="0" borderId="47" xfId="817" applyNumberFormat="1" applyFont="1" applyBorder="1" applyAlignment="1">
      <alignment horizontal="right" vertical="center" wrapText="1" indent="1" readingOrder="1"/>
    </xf>
    <xf numFmtId="0" fontId="108" fillId="60" borderId="31" xfId="900" applyFont="1" applyFill="1" applyBorder="1" applyAlignment="1">
      <alignment horizontal="left" vertical="center" wrapText="1" indent="1" readingOrder="1"/>
    </xf>
    <xf numFmtId="168" fontId="108" fillId="60" borderId="54" xfId="817" applyNumberFormat="1" applyFont="1" applyFill="1" applyBorder="1" applyAlignment="1">
      <alignment horizontal="right" vertical="center" wrapText="1" indent="1" readingOrder="1"/>
    </xf>
    <xf numFmtId="0" fontId="107" fillId="0" borderId="30" xfId="900" applyFont="1" applyBorder="1" applyAlignment="1">
      <alignment horizontal="left" vertical="center" wrapText="1" indent="1" readingOrder="1"/>
    </xf>
    <xf numFmtId="168" fontId="107" fillId="0" borderId="55" xfId="817" applyNumberFormat="1" applyFont="1" applyBorder="1" applyAlignment="1">
      <alignment horizontal="right" vertical="center" wrapText="1" indent="1" readingOrder="1"/>
    </xf>
    <xf numFmtId="0" fontId="109" fillId="0" borderId="43" xfId="900" quotePrefix="1" applyFont="1" applyBorder="1" applyAlignment="1">
      <alignment horizontal="center" vertical="center" wrapText="1" readingOrder="1"/>
    </xf>
    <xf numFmtId="166" fontId="110" fillId="0" borderId="0" xfId="674" applyFont="1" applyFill="1" applyBorder="1" applyAlignment="1">
      <alignment horizontal="left" vertical="center" wrapText="1" indent="6" readingOrder="1"/>
    </xf>
    <xf numFmtId="166" fontId="110" fillId="0" borderId="0" xfId="674" applyFont="1" applyFill="1" applyBorder="1" applyAlignment="1">
      <alignment horizontal="left" vertical="center" wrapText="1" indent="9" readingOrder="1"/>
    </xf>
    <xf numFmtId="166" fontId="113" fillId="0" borderId="58" xfId="674" applyFont="1" applyFill="1" applyBorder="1" applyAlignment="1">
      <alignment horizontal="left" vertical="center" wrapText="1" indent="1" readingOrder="1"/>
    </xf>
    <xf numFmtId="183" fontId="110" fillId="0" borderId="58" xfId="674" applyNumberFormat="1" applyFont="1" applyFill="1" applyBorder="1" applyAlignment="1">
      <alignment horizontal="center" vertical="center" wrapText="1" readingOrder="1"/>
    </xf>
    <xf numFmtId="166" fontId="112" fillId="0" borderId="59" xfId="674" applyFont="1" applyFill="1" applyBorder="1" applyAlignment="1">
      <alignment horizontal="left" vertical="center" wrapText="1" indent="1" readingOrder="1"/>
    </xf>
    <xf numFmtId="183" fontId="110" fillId="0" borderId="59" xfId="674" applyNumberFormat="1" applyFont="1" applyFill="1" applyBorder="1" applyAlignment="1">
      <alignment horizontal="center" vertical="center" wrapText="1" readingOrder="1"/>
    </xf>
    <xf numFmtId="183" fontId="110" fillId="0" borderId="0" xfId="674" applyNumberFormat="1" applyFont="1" applyFill="1" applyBorder="1" applyAlignment="1">
      <alignment horizontal="center" vertical="center" wrapText="1" readingOrder="1"/>
    </xf>
    <xf numFmtId="168" fontId="110" fillId="0" borderId="0" xfId="919" applyNumberFormat="1" applyFont="1" applyFill="1" applyBorder="1" applyAlignment="1">
      <alignment horizontal="center" vertical="center" wrapText="1" readingOrder="1"/>
    </xf>
    <xf numFmtId="0" fontId="111" fillId="61" borderId="60" xfId="674" quotePrefix="1" applyNumberFormat="1" applyFont="1" applyFill="1" applyBorder="1" applyAlignment="1">
      <alignment horizontal="centerContinuous" vertical="center" readingOrder="1"/>
    </xf>
    <xf numFmtId="166" fontId="111" fillId="61" borderId="60" xfId="674" quotePrefix="1" applyNumberFormat="1" applyFont="1" applyFill="1" applyBorder="1" applyAlignment="1">
      <alignment horizontal="centerContinuous" vertical="center" wrapText="1" readingOrder="1"/>
    </xf>
    <xf numFmtId="166" fontId="111" fillId="61" borderId="60" xfId="674" applyFont="1" applyFill="1" applyBorder="1" applyAlignment="1">
      <alignment horizontal="centerContinuous" vertical="center" wrapText="1" readingOrder="1"/>
    </xf>
    <xf numFmtId="0" fontId="111" fillId="61" borderId="61" xfId="674" quotePrefix="1" applyNumberFormat="1" applyFont="1" applyFill="1" applyBorder="1" applyAlignment="1">
      <alignment horizontal="centerContinuous" vertical="center" readingOrder="1"/>
    </xf>
    <xf numFmtId="166" fontId="97" fillId="0" borderId="0" xfId="1" applyFont="1" applyFill="1" applyBorder="1"/>
    <xf numFmtId="183" fontId="110" fillId="0" borderId="40" xfId="674" applyNumberFormat="1" applyFont="1" applyFill="1" applyBorder="1" applyAlignment="1">
      <alignment horizontal="center" vertical="center" wrapText="1" readingOrder="1"/>
    </xf>
    <xf numFmtId="166" fontId="102" fillId="0" borderId="0" xfId="674" applyFont="1" applyFill="1" applyBorder="1" applyAlignment="1">
      <alignment horizontal="left" vertical="center" wrapText="1" indent="6" readingOrder="1"/>
    </xf>
    <xf numFmtId="168" fontId="96" fillId="0" borderId="0" xfId="919" applyNumberFormat="1" applyFont="1" applyFill="1" applyBorder="1" applyAlignment="1">
      <alignment horizontal="center" vertical="center" wrapText="1" readingOrder="1"/>
    </xf>
    <xf numFmtId="166" fontId="98" fillId="0" borderId="0" xfId="674" applyFont="1" applyFill="1" applyBorder="1" applyAlignment="1">
      <alignment horizontal="left" vertical="center" wrapText="1" indent="1" readingOrder="1"/>
    </xf>
    <xf numFmtId="0" fontId="0" fillId="0" borderId="0" xfId="0" applyBorder="1"/>
    <xf numFmtId="183" fontId="112" fillId="0" borderId="59" xfId="674" applyNumberFormat="1" applyFont="1" applyFill="1" applyBorder="1" applyAlignment="1">
      <alignment horizontal="center" vertical="center" wrapText="1" readingOrder="1"/>
    </xf>
    <xf numFmtId="166" fontId="110" fillId="0" borderId="40" xfId="674" applyFont="1" applyFill="1" applyBorder="1" applyAlignment="1">
      <alignment horizontal="left" vertical="center" wrapText="1" indent="6" readingOrder="1"/>
    </xf>
    <xf numFmtId="0" fontId="111" fillId="61" borderId="57" xfId="674" quotePrefix="1" applyNumberFormat="1" applyFont="1" applyFill="1" applyBorder="1" applyAlignment="1">
      <alignment horizontal="centerContinuous" vertical="center" readingOrder="1"/>
    </xf>
    <xf numFmtId="168" fontId="107" fillId="0" borderId="0" xfId="817" applyNumberFormat="1" applyFont="1" applyBorder="1" applyAlignment="1">
      <alignment horizontal="right" vertical="center" wrapText="1" indent="1" readingOrder="1"/>
    </xf>
    <xf numFmtId="0" fontId="114" fillId="0" borderId="0" xfId="900" applyFont="1"/>
    <xf numFmtId="0" fontId="115" fillId="0" borderId="0" xfId="900" applyFont="1"/>
    <xf numFmtId="167" fontId="85" fillId="0" borderId="0" xfId="674" applyNumberFormat="1" applyFont="1" applyAlignment="1">
      <alignment horizontal="center" vertical="center" readingOrder="1"/>
    </xf>
    <xf numFmtId="167" fontId="84" fillId="0" borderId="0" xfId="674" applyNumberFormat="1" applyFont="1" applyAlignment="1">
      <alignment horizontal="center" vertical="center" readingOrder="1"/>
    </xf>
    <xf numFmtId="183" fontId="110" fillId="0" borderId="0" xfId="674" applyNumberFormat="1" applyFont="1" applyAlignment="1">
      <alignment horizontal="center" vertical="center" wrapText="1" readingOrder="1"/>
    </xf>
    <xf numFmtId="166" fontId="110" fillId="0" borderId="0" xfId="1" applyFont="1"/>
    <xf numFmtId="168" fontId="110" fillId="0" borderId="0" xfId="919" applyNumberFormat="1" applyFont="1" applyAlignment="1">
      <alignment horizontal="center" vertical="center" wrapText="1" readingOrder="1"/>
    </xf>
    <xf numFmtId="184" fontId="110" fillId="0" borderId="0" xfId="674" applyNumberFormat="1" applyFont="1" applyAlignment="1">
      <alignment horizontal="center" vertical="center" wrapText="1" readingOrder="1"/>
    </xf>
    <xf numFmtId="183" fontId="110" fillId="0" borderId="58" xfId="674" applyNumberFormat="1" applyFont="1" applyBorder="1" applyAlignment="1">
      <alignment horizontal="center" vertical="center" wrapText="1" readingOrder="1"/>
    </xf>
    <xf numFmtId="183" fontId="110" fillId="0" borderId="59" xfId="674" applyNumberFormat="1" applyFont="1" applyBorder="1" applyAlignment="1">
      <alignment horizontal="center" vertical="center" wrapText="1" readingOrder="1"/>
    </xf>
    <xf numFmtId="166" fontId="96" fillId="0" borderId="0" xfId="1" applyFont="1"/>
    <xf numFmtId="166" fontId="97" fillId="0" borderId="0" xfId="1" applyFont="1"/>
    <xf numFmtId="168" fontId="112" fillId="0" borderId="59" xfId="919" applyNumberFormat="1" applyFont="1" applyBorder="1" applyAlignment="1">
      <alignment horizontal="center" vertical="center" wrapText="1" readingOrder="1"/>
    </xf>
    <xf numFmtId="168" fontId="96" fillId="0" borderId="0" xfId="919" applyNumberFormat="1" applyFont="1" applyAlignment="1">
      <alignment horizontal="center" vertical="center" wrapText="1" readingOrder="1"/>
    </xf>
    <xf numFmtId="168" fontId="110" fillId="0" borderId="40" xfId="919" applyNumberFormat="1" applyFont="1" applyBorder="1" applyAlignment="1">
      <alignment horizontal="center" vertical="center" wrapText="1" readingOrder="1"/>
    </xf>
    <xf numFmtId="166" fontId="110" fillId="0" borderId="0" xfId="674" applyFont="1" applyAlignment="1">
      <alignment horizontal="left" vertical="center" wrapText="1" indent="6" readingOrder="1"/>
    </xf>
    <xf numFmtId="166" fontId="112" fillId="0" borderId="0" xfId="1" applyFont="1" applyFill="1"/>
    <xf numFmtId="166" fontId="110" fillId="0" borderId="0" xfId="1" applyFont="1" applyFill="1"/>
    <xf numFmtId="168" fontId="110" fillId="0" borderId="40" xfId="919" applyNumberFormat="1" applyFont="1" applyFill="1" applyBorder="1" applyAlignment="1">
      <alignment horizontal="center" vertical="center" wrapText="1" readingOrder="1"/>
    </xf>
    <xf numFmtId="184" fontId="110" fillId="0" borderId="40" xfId="674" applyNumberFormat="1" applyFont="1" applyBorder="1" applyAlignment="1">
      <alignment horizontal="center" vertical="center" wrapText="1" readingOrder="1"/>
    </xf>
    <xf numFmtId="0" fontId="17" fillId="0" borderId="0" xfId="0" applyFont="1"/>
    <xf numFmtId="185" fontId="0" fillId="0" borderId="0" xfId="0" applyNumberFormat="1"/>
    <xf numFmtId="0" fontId="117" fillId="0" borderId="0" xfId="0" applyFont="1"/>
    <xf numFmtId="166" fontId="117" fillId="0" borderId="0" xfId="1" applyFont="1"/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right" vertical="center" wrapText="1" indent="2" readingOrder="1"/>
    </xf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center" vertical="center" wrapText="1" readingOrder="1"/>
    </xf>
    <xf numFmtId="166" fontId="117" fillId="0" borderId="0" xfId="1" applyFont="1" applyAlignment="1">
      <alignment horizontal="left" indent="2"/>
    </xf>
    <xf numFmtId="168" fontId="117" fillId="0" borderId="0" xfId="919" quotePrefix="1" applyNumberFormat="1" applyFont="1" applyAlignment="1">
      <alignment horizontal="center" vertical="center" wrapText="1" readingOrder="1"/>
    </xf>
    <xf numFmtId="166" fontId="96" fillId="0" borderId="64" xfId="674" applyFont="1" applyFill="1" applyBorder="1" applyAlignment="1">
      <alignment horizontal="left" vertical="center" wrapText="1" readingOrder="1"/>
    </xf>
    <xf numFmtId="166" fontId="101" fillId="0" borderId="0" xfId="674" applyFont="1" applyFill="1" applyBorder="1" applyAlignment="1">
      <alignment horizontal="left" vertical="center" wrapText="1" indent="1" readingOrder="1"/>
    </xf>
    <xf numFmtId="0" fontId="94" fillId="61" borderId="39" xfId="0" applyFont="1" applyFill="1" applyBorder="1" applyAlignment="1">
      <alignment horizontal="center" vertical="center"/>
    </xf>
    <xf numFmtId="0" fontId="92" fillId="61" borderId="0" xfId="0" applyFont="1" applyFill="1" applyBorder="1" applyAlignment="1">
      <alignment horizontal="left" vertical="center"/>
    </xf>
    <xf numFmtId="166" fontId="91" fillId="61" borderId="0" xfId="1" applyFont="1" applyFill="1" applyBorder="1" applyAlignment="1">
      <alignment vertical="center"/>
    </xf>
    <xf numFmtId="0" fontId="0" fillId="61" borderId="0" xfId="0" applyFill="1" applyAlignment="1">
      <alignment vertical="center"/>
    </xf>
    <xf numFmtId="0" fontId="0" fillId="61" borderId="0" xfId="0" applyFill="1"/>
    <xf numFmtId="0" fontId="92" fillId="61" borderId="0" xfId="0" applyFont="1" applyFill="1" applyAlignment="1">
      <alignment horizontal="left" vertical="center"/>
    </xf>
    <xf numFmtId="166" fontId="91" fillId="61" borderId="0" xfId="1" applyFont="1" applyFill="1" applyAlignment="1">
      <alignment vertical="center"/>
    </xf>
    <xf numFmtId="166" fontId="116" fillId="61" borderId="56" xfId="0" quotePrefix="1" applyNumberFormat="1" applyFont="1" applyFill="1" applyBorder="1" applyAlignment="1">
      <alignment horizontal="centerContinuous" vertical="center" wrapText="1" readingOrder="1"/>
    </xf>
    <xf numFmtId="166" fontId="116" fillId="61" borderId="40" xfId="674" quotePrefix="1" applyFont="1" applyFill="1" applyBorder="1" applyAlignment="1">
      <alignment horizontal="center" vertical="center" wrapText="1" readingOrder="1"/>
    </xf>
    <xf numFmtId="0" fontId="116" fillId="61" borderId="40" xfId="0" applyFont="1" applyFill="1" applyBorder="1" applyAlignment="1">
      <alignment horizontal="center" vertical="center" wrapText="1" readingOrder="1"/>
    </xf>
    <xf numFmtId="166" fontId="116" fillId="61" borderId="63" xfId="674" quotePrefix="1" applyFont="1" applyFill="1" applyBorder="1" applyAlignment="1">
      <alignment horizontal="center" vertical="center" wrapText="1" readingOrder="1"/>
    </xf>
    <xf numFmtId="0" fontId="0" fillId="0" borderId="0" xfId="920" applyFont="1" applyAlignment="1">
      <alignment horizontal="center"/>
    </xf>
    <xf numFmtId="0" fontId="118" fillId="58" borderId="0" xfId="920" applyFont="1" applyFill="1"/>
    <xf numFmtId="0" fontId="118" fillId="0" borderId="0" xfId="920" applyFont="1"/>
    <xf numFmtId="0" fontId="17" fillId="0" borderId="0" xfId="920" applyAlignment="1">
      <alignment horizontal="center"/>
    </xf>
    <xf numFmtId="0" fontId="0" fillId="0" borderId="0" xfId="920" applyFont="1"/>
    <xf numFmtId="0" fontId="122" fillId="62" borderId="0" xfId="922" applyFont="1" applyFill="1" applyAlignment="1">
      <alignment horizontal="left" indent="1"/>
    </xf>
    <xf numFmtId="0" fontId="121" fillId="62" borderId="0" xfId="922" applyFont="1" applyFill="1" applyAlignment="1">
      <alignment horizontal="center"/>
    </xf>
    <xf numFmtId="0" fontId="123" fillId="62" borderId="0" xfId="922" applyFont="1" applyFill="1" applyAlignment="1">
      <alignment horizontal="center" wrapText="1"/>
    </xf>
    <xf numFmtId="0" fontId="124" fillId="0" borderId="0" xfId="922" applyFont="1"/>
    <xf numFmtId="0" fontId="125" fillId="0" borderId="40" xfId="920" applyFont="1" applyBorder="1"/>
    <xf numFmtId="0" fontId="126" fillId="0" borderId="40" xfId="920" applyFont="1" applyBorder="1" applyAlignment="1">
      <alignment horizontal="center"/>
    </xf>
    <xf numFmtId="0" fontId="127" fillId="58" borderId="40" xfId="920" applyFont="1" applyFill="1" applyBorder="1"/>
    <xf numFmtId="0" fontId="125" fillId="0" borderId="0" xfId="920" applyFont="1"/>
    <xf numFmtId="0" fontId="128" fillId="0" borderId="62" xfId="923" applyFont="1" applyBorder="1" applyAlignment="1">
      <alignment horizontal="left" vertical="center" indent="1"/>
    </xf>
    <xf numFmtId="0" fontId="126" fillId="0" borderId="0" xfId="920" applyFont="1" applyAlignment="1">
      <alignment horizontal="center"/>
    </xf>
    <xf numFmtId="0" fontId="131" fillId="65" borderId="0" xfId="923" applyFont="1" applyFill="1" applyAlignment="1">
      <alignment horizontal="left" vertical="center" wrapText="1" indent="1"/>
    </xf>
    <xf numFmtId="167" fontId="132" fillId="58" borderId="0" xfId="923" applyNumberFormat="1" applyFont="1" applyFill="1" applyAlignment="1">
      <alignment horizontal="center" vertical="center"/>
    </xf>
    <xf numFmtId="3" fontId="133" fillId="58" borderId="0" xfId="923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9" fontId="130" fillId="0" borderId="0" xfId="817" applyFont="1"/>
    <xf numFmtId="0" fontId="135" fillId="0" borderId="40" xfId="923" applyFont="1" applyBorder="1" applyAlignment="1">
      <alignment horizontal="left" indent="1"/>
    </xf>
    <xf numFmtId="167" fontId="134" fillId="58" borderId="40" xfId="923" applyNumberFormat="1" applyFont="1" applyFill="1" applyBorder="1" applyAlignment="1">
      <alignment horizontal="center" vertical="center"/>
    </xf>
    <xf numFmtId="3" fontId="135" fillId="58" borderId="40" xfId="923" applyNumberFormat="1" applyFont="1" applyFill="1" applyBorder="1" applyAlignment="1">
      <alignment horizontal="center" vertical="center"/>
    </xf>
    <xf numFmtId="168" fontId="134" fillId="58" borderId="40" xfId="817" applyNumberFormat="1" applyFont="1" applyFill="1" applyBorder="1" applyAlignment="1">
      <alignment horizontal="center" vertical="center"/>
    </xf>
    <xf numFmtId="167" fontId="134" fillId="58" borderId="40" xfId="817" applyNumberFormat="1" applyFont="1" applyFill="1" applyBorder="1" applyAlignment="1">
      <alignment horizontal="center" vertical="center"/>
    </xf>
    <xf numFmtId="0" fontId="135" fillId="0" borderId="31" xfId="922" applyFont="1" applyBorder="1" applyAlignment="1">
      <alignment horizontal="left" indent="1"/>
    </xf>
    <xf numFmtId="168" fontId="134" fillId="58" borderId="31" xfId="817" applyNumberFormat="1" applyFont="1" applyFill="1" applyBorder="1" applyAlignment="1">
      <alignment horizontal="center" vertical="center"/>
    </xf>
    <xf numFmtId="3" fontId="135" fillId="58" borderId="31" xfId="817" applyNumberFormat="1" applyFont="1" applyFill="1" applyBorder="1" applyAlignment="1">
      <alignment horizontal="center" vertical="center"/>
    </xf>
    <xf numFmtId="168" fontId="134" fillId="0" borderId="31" xfId="817" applyNumberFormat="1" applyFont="1" applyBorder="1" applyAlignment="1">
      <alignment horizontal="center" vertical="center"/>
    </xf>
    <xf numFmtId="0" fontId="128" fillId="0" borderId="0" xfId="923" applyFont="1" applyAlignment="1">
      <alignment horizontal="left" vertical="center" indent="1"/>
    </xf>
    <xf numFmtId="0" fontId="135" fillId="0" borderId="31" xfId="923" applyFont="1" applyBorder="1" applyAlignment="1">
      <alignment horizontal="left" indent="1"/>
    </xf>
    <xf numFmtId="167" fontId="134" fillId="58" borderId="31" xfId="923" applyNumberFormat="1" applyFont="1" applyFill="1" applyBorder="1" applyAlignment="1">
      <alignment horizontal="center" vertical="center"/>
    </xf>
    <xf numFmtId="3" fontId="135" fillId="58" borderId="31" xfId="923" applyNumberFormat="1" applyFont="1" applyFill="1" applyBorder="1" applyAlignment="1">
      <alignment horizontal="center" vertical="center"/>
    </xf>
    <xf numFmtId="167" fontId="134" fillId="58" borderId="31" xfId="817" applyNumberFormat="1" applyFont="1" applyFill="1" applyBorder="1" applyAlignment="1">
      <alignment horizontal="center" vertical="center"/>
    </xf>
    <xf numFmtId="0" fontId="135" fillId="0" borderId="62" xfId="923" applyFont="1" applyBorder="1" applyAlignment="1">
      <alignment horizontal="left" indent="1"/>
    </xf>
    <xf numFmtId="167" fontId="134" fillId="58" borderId="62" xfId="923" applyNumberFormat="1" applyFont="1" applyFill="1" applyBorder="1" applyAlignment="1">
      <alignment horizontal="center" vertical="center"/>
    </xf>
    <xf numFmtId="3" fontId="135" fillId="58" borderId="62" xfId="923" applyNumberFormat="1" applyFont="1" applyFill="1" applyBorder="1" applyAlignment="1">
      <alignment horizontal="center" vertical="center"/>
    </xf>
    <xf numFmtId="168" fontId="134" fillId="58" borderId="62" xfId="817" applyNumberFormat="1" applyFont="1" applyFill="1" applyBorder="1" applyAlignment="1">
      <alignment horizontal="center" vertical="center"/>
    </xf>
    <xf numFmtId="167" fontId="134" fillId="58" borderId="62" xfId="817" applyNumberFormat="1" applyFont="1" applyFill="1" applyBorder="1" applyAlignment="1">
      <alignment horizontal="center" vertical="center"/>
    </xf>
    <xf numFmtId="3" fontId="134" fillId="58" borderId="62" xfId="920" applyNumberFormat="1" applyFont="1" applyFill="1" applyBorder="1" applyAlignment="1">
      <alignment horizontal="center" vertical="center"/>
    </xf>
    <xf numFmtId="3" fontId="135" fillId="58" borderId="62" xfId="920" applyNumberFormat="1" applyFont="1" applyFill="1" applyBorder="1" applyAlignment="1">
      <alignment horizontal="center" vertical="center"/>
    </xf>
    <xf numFmtId="3" fontId="134" fillId="58" borderId="62" xfId="817" applyNumberFormat="1" applyFont="1" applyFill="1" applyBorder="1" applyAlignment="1">
      <alignment horizontal="center" vertical="center"/>
    </xf>
    <xf numFmtId="0" fontId="132" fillId="65" borderId="0" xfId="922" applyFont="1" applyFill="1" applyAlignment="1">
      <alignment horizontal="left" vertical="center" wrapText="1" indent="1"/>
    </xf>
    <xf numFmtId="3" fontId="132" fillId="58" borderId="0" xfId="922" applyNumberFormat="1" applyFont="1" applyFill="1" applyAlignment="1">
      <alignment horizontal="center" vertical="center"/>
    </xf>
    <xf numFmtId="3" fontId="133" fillId="58" borderId="0" xfId="922" applyNumberFormat="1" applyFont="1" applyFill="1" applyAlignment="1">
      <alignment horizontal="center" vertical="center"/>
    </xf>
    <xf numFmtId="3" fontId="132" fillId="58" borderId="0" xfId="817" applyNumberFormat="1" applyFont="1" applyFill="1" applyAlignment="1">
      <alignment horizontal="center" vertical="center"/>
    </xf>
    <xf numFmtId="3" fontId="132" fillId="58" borderId="0" xfId="922" applyNumberFormat="1" applyFont="1" applyFill="1"/>
    <xf numFmtId="0" fontId="131" fillId="65" borderId="0" xfId="922" applyFont="1" applyFill="1" applyAlignment="1">
      <alignment horizontal="left" vertical="center" wrapText="1" indent="1"/>
    </xf>
    <xf numFmtId="167" fontId="134" fillId="58" borderId="62" xfId="920" applyNumberFormat="1" applyFont="1" applyFill="1" applyBorder="1" applyAlignment="1">
      <alignment horizontal="center" vertical="center"/>
    </xf>
    <xf numFmtId="167" fontId="132" fillId="58" borderId="0" xfId="922" applyNumberFormat="1" applyFont="1" applyFill="1" applyAlignment="1">
      <alignment horizontal="center" vertical="center"/>
    </xf>
    <xf numFmtId="167" fontId="132" fillId="58" borderId="0" xfId="922" applyNumberFormat="1" applyFont="1" applyFill="1"/>
    <xf numFmtId="0" fontId="132" fillId="65" borderId="40" xfId="922" applyFont="1" applyFill="1" applyBorder="1" applyAlignment="1">
      <alignment horizontal="left" vertical="center" wrapText="1" indent="1"/>
    </xf>
    <xf numFmtId="167" fontId="132" fillId="58" borderId="40" xfId="922" applyNumberFormat="1" applyFont="1" applyFill="1" applyBorder="1" applyAlignment="1">
      <alignment horizontal="center" vertical="center"/>
    </xf>
    <xf numFmtId="3" fontId="133" fillId="58" borderId="40" xfId="922" applyNumberFormat="1" applyFont="1" applyFill="1" applyBorder="1" applyAlignment="1">
      <alignment horizontal="center" vertical="center"/>
    </xf>
    <xf numFmtId="168" fontId="132" fillId="58" borderId="40" xfId="817" applyNumberFormat="1" applyFont="1" applyFill="1" applyBorder="1" applyAlignment="1">
      <alignment horizontal="center" vertical="center"/>
    </xf>
    <xf numFmtId="167" fontId="132" fillId="58" borderId="40" xfId="817" applyNumberFormat="1" applyFont="1" applyFill="1" applyBorder="1" applyAlignment="1">
      <alignment horizontal="center" vertical="center"/>
    </xf>
    <xf numFmtId="167" fontId="132" fillId="0" borderId="0" xfId="922" applyNumberFormat="1" applyFont="1"/>
    <xf numFmtId="167" fontId="132" fillId="0" borderId="0" xfId="922" applyNumberFormat="1" applyFont="1" applyAlignment="1">
      <alignment horizontal="center"/>
    </xf>
    <xf numFmtId="0" fontId="121" fillId="63" borderId="0" xfId="922" applyFont="1" applyFill="1" applyAlignment="1">
      <alignment horizontal="center"/>
    </xf>
    <xf numFmtId="166" fontId="96" fillId="0" borderId="60" xfId="1" applyFont="1" applyFill="1" applyBorder="1"/>
    <xf numFmtId="166" fontId="96" fillId="0" borderId="65" xfId="1" applyFont="1" applyFill="1" applyBorder="1"/>
    <xf numFmtId="166" fontId="111" fillId="61" borderId="66" xfId="674" quotePrefix="1" applyNumberFormat="1" applyFont="1" applyFill="1" applyBorder="1" applyAlignment="1">
      <alignment horizontal="center" vertical="center" wrapText="1" readingOrder="1"/>
    </xf>
    <xf numFmtId="166" fontId="111" fillId="61" borderId="67" xfId="674" quotePrefix="1" applyNumberFormat="1" applyFont="1" applyFill="1" applyBorder="1" applyAlignment="1">
      <alignment horizontal="center" vertical="center" wrapText="1" readingOrder="1"/>
    </xf>
    <xf numFmtId="166" fontId="112" fillId="0" borderId="68" xfId="674" applyFont="1" applyFill="1" applyBorder="1" applyAlignment="1">
      <alignment horizontal="left" vertical="center" wrapText="1" indent="1" readingOrder="1"/>
    </xf>
    <xf numFmtId="183" fontId="110" fillId="0" borderId="68" xfId="674" applyNumberFormat="1" applyFont="1" applyFill="1" applyBorder="1" applyAlignment="1">
      <alignment horizontal="center" vertical="center" wrapText="1" readingOrder="1"/>
    </xf>
    <xf numFmtId="166" fontId="112" fillId="0" borderId="0" xfId="1" applyFont="1" applyFill="1" applyBorder="1"/>
    <xf numFmtId="166" fontId="110" fillId="0" borderId="0" xfId="1" applyFont="1" applyFill="1" applyBorder="1"/>
    <xf numFmtId="168" fontId="132" fillId="58" borderId="0" xfId="817" quotePrefix="1" applyNumberFormat="1" applyFont="1" applyFill="1" applyAlignment="1">
      <alignment horizontal="center" vertical="center"/>
    </xf>
    <xf numFmtId="0" fontId="17" fillId="0" borderId="0" xfId="924"/>
    <xf numFmtId="0" fontId="17" fillId="0" borderId="0" xfId="924" applyAlignment="1">
      <alignment horizontal="center"/>
    </xf>
    <xf numFmtId="0" fontId="129" fillId="64" borderId="0" xfId="924" applyFont="1" applyFill="1" applyAlignment="1">
      <alignment horizontal="center" vertical="center"/>
    </xf>
    <xf numFmtId="0" fontId="130" fillId="0" borderId="0" xfId="924" applyFont="1" applyAlignment="1">
      <alignment horizontal="center"/>
    </xf>
    <xf numFmtId="0" fontId="130" fillId="0" borderId="0" xfId="924" applyFont="1"/>
    <xf numFmtId="168" fontId="130" fillId="0" borderId="0" xfId="924" applyNumberFormat="1" applyFont="1"/>
    <xf numFmtId="167" fontId="130" fillId="0" borderId="0" xfId="924" applyNumberFormat="1" applyFont="1"/>
    <xf numFmtId="3" fontId="130" fillId="0" borderId="0" xfId="924" applyNumberFormat="1" applyFont="1"/>
    <xf numFmtId="168" fontId="136" fillId="0" borderId="0" xfId="924" applyNumberFormat="1" applyFont="1"/>
    <xf numFmtId="0" fontId="126" fillId="0" borderId="0" xfId="924" applyFont="1"/>
    <xf numFmtId="0" fontId="126" fillId="0" borderId="0" xfId="924" applyFont="1" applyAlignment="1">
      <alignment horizontal="center"/>
    </xf>
    <xf numFmtId="166" fontId="85" fillId="0" borderId="0" xfId="674" applyFont="1" applyBorder="1" applyAlignment="1">
      <alignment vertical="center" wrapText="1" readingOrder="1"/>
    </xf>
    <xf numFmtId="0" fontId="107" fillId="0" borderId="46" xfId="900" applyFont="1" applyBorder="1" applyAlignment="1">
      <alignment vertical="center" wrapText="1" readingOrder="1"/>
    </xf>
    <xf numFmtId="166" fontId="110" fillId="0" borderId="0" xfId="674" applyFont="1" applyFill="1" applyBorder="1" applyAlignment="1">
      <alignment vertical="center" wrapText="1" readingOrder="1"/>
    </xf>
    <xf numFmtId="0" fontId="105" fillId="0" borderId="41" xfId="900" quotePrefix="1" applyFont="1" applyBorder="1" applyAlignment="1">
      <alignment horizontal="center" wrapText="1" readingOrder="1"/>
    </xf>
    <xf numFmtId="0" fontId="105" fillId="0" borderId="42" xfId="900" quotePrefix="1" applyFont="1" applyBorder="1" applyAlignment="1">
      <alignment horizontal="center" wrapText="1" readingOrder="1"/>
    </xf>
    <xf numFmtId="166" fontId="111" fillId="61" borderId="0" xfId="674" quotePrefix="1" applyNumberFormat="1" applyFont="1" applyFill="1" applyBorder="1" applyAlignment="1">
      <alignment horizontal="center" vertical="center" wrapText="1" readingOrder="1"/>
    </xf>
    <xf numFmtId="0" fontId="111" fillId="61" borderId="61" xfId="674" quotePrefix="1" applyNumberFormat="1" applyFont="1" applyFill="1" applyBorder="1" applyAlignment="1">
      <alignment horizontal="center" vertical="center" readingOrder="1"/>
    </xf>
    <xf numFmtId="0" fontId="111" fillId="61" borderId="60" xfId="674" quotePrefix="1" applyNumberFormat="1" applyFont="1" applyFill="1" applyBorder="1" applyAlignment="1">
      <alignment horizontal="center" vertical="center" readingOrder="1"/>
    </xf>
    <xf numFmtId="0" fontId="120" fillId="62" borderId="0" xfId="922" applyFont="1" applyFill="1" applyAlignment="1">
      <alignment horizontal="center" wrapText="1"/>
    </xf>
    <xf numFmtId="0" fontId="121" fillId="63" borderId="0" xfId="922" applyFont="1" applyFill="1" applyAlignment="1">
      <alignment horizontal="center"/>
    </xf>
    <xf numFmtId="0" fontId="130" fillId="0" borderId="0" xfId="924" applyFont="1" applyAlignment="1">
      <alignment horizontal="center"/>
    </xf>
  </cellXfs>
  <cellStyles count="925">
    <cellStyle name="1" xfId="920" xr:uid="{B6997BE9-35B5-4407-B5DF-553FA0C709CE}"/>
    <cellStyle name="1 2" xfId="922" xr:uid="{CCA5E8F6-4DCE-4FDA-BB4F-1E1C05F84CD2}"/>
    <cellStyle name="1 2 2" xfId="923" xr:uid="{153E2067-67B1-4815-9BEE-FED41B5B4889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yperlink 2" xfId="511" xr:uid="{00000000-0005-0000-0000-0000FE010000}"/>
    <cellStyle name="Hyperlink 3" xfId="512" xr:uid="{00000000-0005-0000-0000-0000FF010000}"/>
    <cellStyle name="Incorrecto 2" xfId="513" xr:uid="{00000000-0005-0000-0000-000000020000}"/>
    <cellStyle name="Input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3" xfId="907" xr:uid="{00000000-0005-0000-0000-000004020000}"/>
    <cellStyle name="Input 2" xfId="517" xr:uid="{00000000-0005-0000-0000-000005020000}"/>
    <cellStyle name="Linked Cell" xfId="518" xr:uid="{00000000-0005-0000-0000-000006020000}"/>
    <cellStyle name="Linked Cell 2" xfId="519" xr:uid="{00000000-0005-0000-0000-000007020000}"/>
    <cellStyle name="LTG_Formula" xfId="902" xr:uid="{00000000-0005-0000-0000-000008020000}"/>
    <cellStyle name="Millares 2" xfId="520" xr:uid="{00000000-0005-0000-0000-000009020000}"/>
    <cellStyle name="Millares 3" xfId="521" xr:uid="{00000000-0005-0000-0000-00000A020000}"/>
    <cellStyle name="Millares 3 2" xfId="522" xr:uid="{00000000-0005-0000-0000-00000B020000}"/>
    <cellStyle name="Millares 4" xfId="523" xr:uid="{00000000-0005-0000-0000-00000C020000}"/>
    <cellStyle name="Monetario" xfId="524" xr:uid="{00000000-0005-0000-0000-00000D020000}"/>
    <cellStyle name="Monetario 2" xfId="525" xr:uid="{00000000-0005-0000-0000-00000E020000}"/>
    <cellStyle name="Monetario0" xfId="526" xr:uid="{00000000-0005-0000-0000-00000F020000}"/>
    <cellStyle name="Monetario0 2" xfId="527" xr:uid="{00000000-0005-0000-0000-000010020000}"/>
    <cellStyle name="Neutral 2" xfId="528" xr:uid="{00000000-0005-0000-0000-000011020000}"/>
    <cellStyle name="Neutral 3" xfId="529" xr:uid="{00000000-0005-0000-0000-000012020000}"/>
    <cellStyle name="No-definido" xfId="530" xr:uid="{00000000-0005-0000-0000-000013020000}"/>
    <cellStyle name="Normal" xfId="0" builtinId="0"/>
    <cellStyle name="Normal - Style1" xfId="531" xr:uid="{00000000-0005-0000-0000-000015020000}"/>
    <cellStyle name="Normal 10" xfId="532" xr:uid="{00000000-0005-0000-0000-000016020000}"/>
    <cellStyle name="Normal 10 2" xfId="533" xr:uid="{00000000-0005-0000-0000-000017020000}"/>
    <cellStyle name="Normal 10 3" xfId="534" xr:uid="{00000000-0005-0000-0000-000018020000}"/>
    <cellStyle name="Normal 11" xfId="535" xr:uid="{00000000-0005-0000-0000-000019020000}"/>
    <cellStyle name="Normal 11 2" xfId="536" xr:uid="{00000000-0005-0000-0000-00001A020000}"/>
    <cellStyle name="Normal 11 3" xfId="537" xr:uid="{00000000-0005-0000-0000-00001B020000}"/>
    <cellStyle name="Normal 11 4" xfId="538" xr:uid="{00000000-0005-0000-0000-00001C020000}"/>
    <cellStyle name="Normal 11 5" xfId="539" xr:uid="{00000000-0005-0000-0000-00001D020000}"/>
    <cellStyle name="Normal 11 6" xfId="540" xr:uid="{00000000-0005-0000-0000-00001E020000}"/>
    <cellStyle name="Normal 11 7" xfId="541" xr:uid="{00000000-0005-0000-0000-00001F020000}"/>
    <cellStyle name="Normal 11 8" xfId="542" xr:uid="{00000000-0005-0000-0000-000020020000}"/>
    <cellStyle name="Normal 12" xfId="543" xr:uid="{00000000-0005-0000-0000-000021020000}"/>
    <cellStyle name="Normal 12 2" xfId="544" xr:uid="{00000000-0005-0000-0000-000022020000}"/>
    <cellStyle name="Normal 12 2 2" xfId="545" xr:uid="{00000000-0005-0000-0000-000023020000}"/>
    <cellStyle name="Normal 12 2 3" xfId="546" xr:uid="{00000000-0005-0000-0000-000024020000}"/>
    <cellStyle name="Normal 12 2_Salida_NIIF_Mensual_v4.3" xfId="547" xr:uid="{00000000-0005-0000-0000-000025020000}"/>
    <cellStyle name="Normal 12 3" xfId="548" xr:uid="{00000000-0005-0000-0000-000026020000}"/>
    <cellStyle name="Normal 12 4" xfId="549" xr:uid="{00000000-0005-0000-0000-000027020000}"/>
    <cellStyle name="Normal 12 5" xfId="550" xr:uid="{00000000-0005-0000-0000-000028020000}"/>
    <cellStyle name="Normal 12 6" xfId="551" xr:uid="{00000000-0005-0000-0000-000029020000}"/>
    <cellStyle name="Normal 12 7" xfId="552" xr:uid="{00000000-0005-0000-0000-00002A020000}"/>
    <cellStyle name="Normal 12 8" xfId="553" xr:uid="{00000000-0005-0000-0000-00002B020000}"/>
    <cellStyle name="Normal 12 9" xfId="554" xr:uid="{00000000-0005-0000-0000-00002C020000}"/>
    <cellStyle name="Normal 12_Salida_NIIF_Mensual_v4.3" xfId="555" xr:uid="{00000000-0005-0000-0000-00002D020000}"/>
    <cellStyle name="Normal 13" xfId="556" xr:uid="{00000000-0005-0000-0000-00002E020000}"/>
    <cellStyle name="Normal 13 2" xfId="557" xr:uid="{00000000-0005-0000-0000-00002F020000}"/>
    <cellStyle name="Normal 13 3" xfId="558" xr:uid="{00000000-0005-0000-0000-000030020000}"/>
    <cellStyle name="Normal 14" xfId="559" xr:uid="{00000000-0005-0000-0000-000031020000}"/>
    <cellStyle name="Normal 14 2" xfId="560" xr:uid="{00000000-0005-0000-0000-000032020000}"/>
    <cellStyle name="Normal 14 3" xfId="561" xr:uid="{00000000-0005-0000-0000-000033020000}"/>
    <cellStyle name="Normal 14 4" xfId="562" xr:uid="{00000000-0005-0000-0000-000034020000}"/>
    <cellStyle name="Normal 14 5" xfId="563" xr:uid="{00000000-0005-0000-0000-000035020000}"/>
    <cellStyle name="Normal 14 6" xfId="564" xr:uid="{00000000-0005-0000-0000-000036020000}"/>
    <cellStyle name="Normal 14 7" xfId="565" xr:uid="{00000000-0005-0000-0000-000037020000}"/>
    <cellStyle name="Normal 15" xfId="566" xr:uid="{00000000-0005-0000-0000-000038020000}"/>
    <cellStyle name="Normal 16" xfId="567" xr:uid="{00000000-0005-0000-0000-000039020000}"/>
    <cellStyle name="Normal 16 2" xfId="568" xr:uid="{00000000-0005-0000-0000-00003A020000}"/>
    <cellStyle name="Normal 16 3" xfId="569" xr:uid="{00000000-0005-0000-0000-00003B020000}"/>
    <cellStyle name="Normal 17" xfId="570" xr:uid="{00000000-0005-0000-0000-00003C020000}"/>
    <cellStyle name="Normal 17 2" xfId="571" xr:uid="{00000000-0005-0000-0000-00003D020000}"/>
    <cellStyle name="Normal 17 3" xfId="572" xr:uid="{00000000-0005-0000-0000-00003E020000}"/>
    <cellStyle name="Normal 18" xfId="573" xr:uid="{00000000-0005-0000-0000-00003F020000}"/>
    <cellStyle name="Normal 19" xfId="574" xr:uid="{00000000-0005-0000-0000-000040020000}"/>
    <cellStyle name="Normal 2" xfId="575" xr:uid="{00000000-0005-0000-0000-000041020000}"/>
    <cellStyle name="Normal 2 10" xfId="576" xr:uid="{00000000-0005-0000-0000-000042020000}"/>
    <cellStyle name="Normal 2 11" xfId="577" xr:uid="{00000000-0005-0000-0000-000043020000}"/>
    <cellStyle name="Normal 2 12" xfId="578" xr:uid="{00000000-0005-0000-0000-000044020000}"/>
    <cellStyle name="Normal 2 13" xfId="579" xr:uid="{00000000-0005-0000-0000-000045020000}"/>
    <cellStyle name="Normal 2 14" xfId="580" xr:uid="{00000000-0005-0000-0000-000046020000}"/>
    <cellStyle name="Normal 2 15" xfId="581" xr:uid="{00000000-0005-0000-0000-000047020000}"/>
    <cellStyle name="Normal 2 16" xfId="582" xr:uid="{00000000-0005-0000-0000-000048020000}"/>
    <cellStyle name="Normal 2 16 2" xfId="583" xr:uid="{00000000-0005-0000-0000-000049020000}"/>
    <cellStyle name="Normal 2 16 3" xfId="584" xr:uid="{00000000-0005-0000-0000-00004A020000}"/>
    <cellStyle name="Normal 2 17" xfId="585" xr:uid="{00000000-0005-0000-0000-00004B020000}"/>
    <cellStyle name="Normal 2 18" xfId="586" xr:uid="{00000000-0005-0000-0000-00004C020000}"/>
    <cellStyle name="Normal 2 19" xfId="587" xr:uid="{00000000-0005-0000-0000-00004D020000}"/>
    <cellStyle name="Normal 2 19 2" xfId="588" xr:uid="{00000000-0005-0000-0000-00004E020000}"/>
    <cellStyle name="Normal 2 2" xfId="589" xr:uid="{00000000-0005-0000-0000-00004F020000}"/>
    <cellStyle name="Normal 2 2 2" xfId="590" xr:uid="{00000000-0005-0000-0000-000050020000}"/>
    <cellStyle name="Normal 2 2 2 2" xfId="591" xr:uid="{00000000-0005-0000-0000-000051020000}"/>
    <cellStyle name="Normal 2 2_Salida_NIIF_Mensual_v4.3" xfId="592" xr:uid="{00000000-0005-0000-0000-000052020000}"/>
    <cellStyle name="Normal 2 20" xfId="593" xr:uid="{00000000-0005-0000-0000-000053020000}"/>
    <cellStyle name="Normal 2 21" xfId="594" xr:uid="{00000000-0005-0000-0000-000054020000}"/>
    <cellStyle name="Normal 2 22" xfId="595" xr:uid="{00000000-0005-0000-0000-000055020000}"/>
    <cellStyle name="Normal 2 23" xfId="596" xr:uid="{00000000-0005-0000-0000-000056020000}"/>
    <cellStyle name="Normal 2 24" xfId="597" xr:uid="{00000000-0005-0000-0000-000057020000}"/>
    <cellStyle name="Normal 2 25" xfId="598" xr:uid="{00000000-0005-0000-0000-000058020000}"/>
    <cellStyle name="Normal 2 26" xfId="599" xr:uid="{00000000-0005-0000-0000-000059020000}"/>
    <cellStyle name="Normal 2 27" xfId="600" xr:uid="{00000000-0005-0000-0000-00005A020000}"/>
    <cellStyle name="Normal 2 27 2" xfId="601" xr:uid="{00000000-0005-0000-0000-00005B020000}"/>
    <cellStyle name="Normal 2 27_Salida_NIIF_Mensual_v4.3" xfId="602" xr:uid="{00000000-0005-0000-0000-00005C020000}"/>
    <cellStyle name="Normal 2 28" xfId="603" xr:uid="{00000000-0005-0000-0000-00005D020000}"/>
    <cellStyle name="Normal 2 29" xfId="604" xr:uid="{00000000-0005-0000-0000-00005E020000}"/>
    <cellStyle name="Normal 2 3" xfId="605" xr:uid="{00000000-0005-0000-0000-00005F020000}"/>
    <cellStyle name="Normal 2 3 2" xfId="606" xr:uid="{00000000-0005-0000-0000-000060020000}"/>
    <cellStyle name="Normal 2 30" xfId="607" xr:uid="{00000000-0005-0000-0000-000061020000}"/>
    <cellStyle name="Normal 2 31" xfId="608" xr:uid="{00000000-0005-0000-0000-000062020000}"/>
    <cellStyle name="Normal 2 32" xfId="609" xr:uid="{00000000-0005-0000-0000-000063020000}"/>
    <cellStyle name="Normal 2 33" xfId="610" xr:uid="{00000000-0005-0000-0000-000064020000}"/>
    <cellStyle name="Normal 2 34" xfId="611" xr:uid="{00000000-0005-0000-0000-000065020000}"/>
    <cellStyle name="Normal 2 35" xfId="612" xr:uid="{00000000-0005-0000-0000-000066020000}"/>
    <cellStyle name="Normal 2 36" xfId="613" xr:uid="{00000000-0005-0000-0000-000067020000}"/>
    <cellStyle name="Normal 2 37" xfId="614" xr:uid="{00000000-0005-0000-0000-000068020000}"/>
    <cellStyle name="Normal 2 38" xfId="615" xr:uid="{00000000-0005-0000-0000-000069020000}"/>
    <cellStyle name="Normal 2 4" xfId="616" xr:uid="{00000000-0005-0000-0000-00006A020000}"/>
    <cellStyle name="Normal 2 4 2" xfId="914" xr:uid="{00000000-0005-0000-0000-00006B020000}"/>
    <cellStyle name="Normal 2 5" xfId="617" xr:uid="{00000000-0005-0000-0000-00006C020000}"/>
    <cellStyle name="Normal 2 6" xfId="618" xr:uid="{00000000-0005-0000-0000-00006D020000}"/>
    <cellStyle name="Normal 2 7" xfId="619" xr:uid="{00000000-0005-0000-0000-00006E020000}"/>
    <cellStyle name="Normal 2 8" xfId="620" xr:uid="{00000000-0005-0000-0000-00006F020000}"/>
    <cellStyle name="Normal 2 9" xfId="621" xr:uid="{00000000-0005-0000-0000-000070020000}"/>
    <cellStyle name="Normal 2_1_Carga_NIIF_SC_Activo_Pasivo_PyG_y_Otros_Detalles_ v1_3" xfId="622" xr:uid="{00000000-0005-0000-0000-000071020000}"/>
    <cellStyle name="Normal 20" xfId="623" xr:uid="{00000000-0005-0000-0000-000072020000}"/>
    <cellStyle name="Normal 20 2" xfId="624" xr:uid="{00000000-0005-0000-0000-000073020000}"/>
    <cellStyle name="Normal 20 3" xfId="625" xr:uid="{00000000-0005-0000-0000-000074020000}"/>
    <cellStyle name="Normal 20 4" xfId="626" xr:uid="{00000000-0005-0000-0000-000075020000}"/>
    <cellStyle name="Normal 20 5" xfId="627" xr:uid="{00000000-0005-0000-0000-000076020000}"/>
    <cellStyle name="Normal 20_Salida_NIIF_Mensual_v4.3" xfId="628" xr:uid="{00000000-0005-0000-0000-000077020000}"/>
    <cellStyle name="Normal 21" xfId="629" xr:uid="{00000000-0005-0000-0000-000078020000}"/>
    <cellStyle name="Normal 22" xfId="630" xr:uid="{00000000-0005-0000-0000-000079020000}"/>
    <cellStyle name="Normal 23" xfId="631" xr:uid="{00000000-0005-0000-0000-00007A020000}"/>
    <cellStyle name="Normal 23 2" xfId="632" xr:uid="{00000000-0005-0000-0000-00007B020000}"/>
    <cellStyle name="Normal 23 3" xfId="633" xr:uid="{00000000-0005-0000-0000-00007C020000}"/>
    <cellStyle name="Normal 23 4" xfId="634" xr:uid="{00000000-0005-0000-0000-00007D020000}"/>
    <cellStyle name="Normal 23 5" xfId="635" xr:uid="{00000000-0005-0000-0000-00007E020000}"/>
    <cellStyle name="Normal 24" xfId="636" xr:uid="{00000000-0005-0000-0000-00007F020000}"/>
    <cellStyle name="Normal 24 2" xfId="637" xr:uid="{00000000-0005-0000-0000-000080020000}"/>
    <cellStyle name="Normal 24 3" xfId="638" xr:uid="{00000000-0005-0000-0000-000081020000}"/>
    <cellStyle name="Normal 24 4" xfId="639" xr:uid="{00000000-0005-0000-0000-000082020000}"/>
    <cellStyle name="Normal 24 5" xfId="640" xr:uid="{00000000-0005-0000-0000-000083020000}"/>
    <cellStyle name="Normal 25" xfId="641" xr:uid="{00000000-0005-0000-0000-000084020000}"/>
    <cellStyle name="Normal 26" xfId="642" xr:uid="{00000000-0005-0000-0000-000085020000}"/>
    <cellStyle name="Normal 27" xfId="643" xr:uid="{00000000-0005-0000-0000-000086020000}"/>
    <cellStyle name="Normal 28" xfId="644" xr:uid="{00000000-0005-0000-0000-000087020000}"/>
    <cellStyle name="Normal 29" xfId="645" xr:uid="{00000000-0005-0000-0000-000088020000}"/>
    <cellStyle name="Normal 29 2" xfId="646" xr:uid="{00000000-0005-0000-0000-000089020000}"/>
    <cellStyle name="Normal 29 3" xfId="913" xr:uid="{00000000-0005-0000-0000-00008A020000}"/>
    <cellStyle name="Normal 3" xfId="647" xr:uid="{00000000-0005-0000-0000-00008B020000}"/>
    <cellStyle name="Normal 3 10" xfId="648" xr:uid="{00000000-0005-0000-0000-00008C020000}"/>
    <cellStyle name="Normal 3 11" xfId="649" xr:uid="{00000000-0005-0000-0000-00008D020000}"/>
    <cellStyle name="Normal 3 12" xfId="650" xr:uid="{00000000-0005-0000-0000-00008E020000}"/>
    <cellStyle name="Normal 3 13" xfId="651" xr:uid="{00000000-0005-0000-0000-00008F020000}"/>
    <cellStyle name="Normal 3 14" xfId="652" xr:uid="{00000000-0005-0000-0000-000090020000}"/>
    <cellStyle name="Normal 3 15" xfId="653" xr:uid="{00000000-0005-0000-0000-000091020000}"/>
    <cellStyle name="Normal 3 16" xfId="654" xr:uid="{00000000-0005-0000-0000-000092020000}"/>
    <cellStyle name="Normal 3 17" xfId="655" xr:uid="{00000000-0005-0000-0000-000093020000}"/>
    <cellStyle name="Normal 3 18" xfId="656" xr:uid="{00000000-0005-0000-0000-000094020000}"/>
    <cellStyle name="Normal 3 19" xfId="892" xr:uid="{00000000-0005-0000-0000-000095020000}"/>
    <cellStyle name="Normal 3 2" xfId="657" xr:uid="{00000000-0005-0000-0000-000096020000}"/>
    <cellStyle name="Normal 3 2 2" xfId="658" xr:uid="{00000000-0005-0000-0000-000097020000}"/>
    <cellStyle name="Normal 3 2 3" xfId="659" xr:uid="{00000000-0005-0000-0000-000098020000}"/>
    <cellStyle name="Normal 3 2_Salida_NIIF_Mensual_v4.3" xfId="660" xr:uid="{00000000-0005-0000-0000-000099020000}"/>
    <cellStyle name="Normal 3 20" xfId="893" xr:uid="{00000000-0005-0000-0000-00009A020000}"/>
    <cellStyle name="Normal 3 21" xfId="903" xr:uid="{00000000-0005-0000-0000-00009B020000}"/>
    <cellStyle name="Normal 3 3" xfId="661" xr:uid="{00000000-0005-0000-0000-00009C020000}"/>
    <cellStyle name="Normal 3 3 2" xfId="662" xr:uid="{00000000-0005-0000-0000-00009D020000}"/>
    <cellStyle name="Normal 3 3 3" xfId="663" xr:uid="{00000000-0005-0000-0000-00009E020000}"/>
    <cellStyle name="Normal 3 3_Salida_NIIF_Mensual_v4.3" xfId="664" xr:uid="{00000000-0005-0000-0000-00009F020000}"/>
    <cellStyle name="Normal 3 4" xfId="665" xr:uid="{00000000-0005-0000-0000-0000A0020000}"/>
    <cellStyle name="Normal 3 5" xfId="666" xr:uid="{00000000-0005-0000-0000-0000A1020000}"/>
    <cellStyle name="Normal 3 6" xfId="667" xr:uid="{00000000-0005-0000-0000-0000A2020000}"/>
    <cellStyle name="Normal 3 7" xfId="668" xr:uid="{00000000-0005-0000-0000-0000A3020000}"/>
    <cellStyle name="Normal 3 8" xfId="669" xr:uid="{00000000-0005-0000-0000-0000A4020000}"/>
    <cellStyle name="Normal 3 9" xfId="670" xr:uid="{00000000-0005-0000-0000-0000A5020000}"/>
    <cellStyle name="Normal 3_A.4-2" xfId="671" xr:uid="{00000000-0005-0000-0000-0000A6020000}"/>
    <cellStyle name="Normal 30" xfId="672" xr:uid="{00000000-0005-0000-0000-0000A7020000}"/>
    <cellStyle name="Normal 31" xfId="673" xr:uid="{00000000-0005-0000-0000-0000A8020000}"/>
    <cellStyle name="Normal 32" xfId="674" xr:uid="{00000000-0005-0000-0000-0000A9020000}"/>
    <cellStyle name="Normal 32 2" xfId="675" xr:uid="{00000000-0005-0000-0000-0000AA020000}"/>
    <cellStyle name="Normal 33" xfId="676" xr:uid="{00000000-0005-0000-0000-0000AB020000}"/>
    <cellStyle name="Normal 34" xfId="677" xr:uid="{00000000-0005-0000-0000-0000AC020000}"/>
    <cellStyle name="Normal 35" xfId="678" xr:uid="{00000000-0005-0000-0000-0000AD020000}"/>
    <cellStyle name="Normal 35 2" xfId="894" xr:uid="{00000000-0005-0000-0000-0000AE020000}"/>
    <cellStyle name="Normal 36" xfId="679" xr:uid="{00000000-0005-0000-0000-0000AF020000}"/>
    <cellStyle name="Normal 36 2" xfId="895" xr:uid="{00000000-0005-0000-0000-0000B0020000}"/>
    <cellStyle name="Normal 37" xfId="680" xr:uid="{00000000-0005-0000-0000-0000B1020000}"/>
    <cellStyle name="Normal 38" xfId="896" xr:uid="{00000000-0005-0000-0000-0000B2020000}"/>
    <cellStyle name="Normal 39" xfId="897" xr:uid="{00000000-0005-0000-0000-0000B3020000}"/>
    <cellStyle name="Normal 4" xfId="681" xr:uid="{00000000-0005-0000-0000-0000B4020000}"/>
    <cellStyle name="Normal 4 10" xfId="682" xr:uid="{00000000-0005-0000-0000-0000B5020000}"/>
    <cellStyle name="Normal 4 11" xfId="683" xr:uid="{00000000-0005-0000-0000-0000B6020000}"/>
    <cellStyle name="Normal 4 12" xfId="684" xr:uid="{00000000-0005-0000-0000-0000B7020000}"/>
    <cellStyle name="Normal 4 13" xfId="685" xr:uid="{00000000-0005-0000-0000-0000B8020000}"/>
    <cellStyle name="Normal 4 14" xfId="686" xr:uid="{00000000-0005-0000-0000-0000B9020000}"/>
    <cellStyle name="Normal 4 15" xfId="687" xr:uid="{00000000-0005-0000-0000-0000BA020000}"/>
    <cellStyle name="Normal 4 16" xfId="688" xr:uid="{00000000-0005-0000-0000-0000BB020000}"/>
    <cellStyle name="Normal 4 17" xfId="689" xr:uid="{00000000-0005-0000-0000-0000BC020000}"/>
    <cellStyle name="Normal 4 2" xfId="690" xr:uid="{00000000-0005-0000-0000-0000BD020000}"/>
    <cellStyle name="Normal 4 2 2" xfId="691" xr:uid="{00000000-0005-0000-0000-0000BE020000}"/>
    <cellStyle name="Normal 4 2 3" xfId="692" xr:uid="{00000000-0005-0000-0000-0000BF020000}"/>
    <cellStyle name="Normal 4 3" xfId="693" xr:uid="{00000000-0005-0000-0000-0000C0020000}"/>
    <cellStyle name="Normal 4 4" xfId="694" xr:uid="{00000000-0005-0000-0000-0000C1020000}"/>
    <cellStyle name="Normal 4 5" xfId="695" xr:uid="{00000000-0005-0000-0000-0000C2020000}"/>
    <cellStyle name="Normal 4 6" xfId="696" xr:uid="{00000000-0005-0000-0000-0000C3020000}"/>
    <cellStyle name="Normal 4 7" xfId="697" xr:uid="{00000000-0005-0000-0000-0000C4020000}"/>
    <cellStyle name="Normal 4 8" xfId="698" xr:uid="{00000000-0005-0000-0000-0000C5020000}"/>
    <cellStyle name="Normal 4 9" xfId="699" xr:uid="{00000000-0005-0000-0000-0000C6020000}"/>
    <cellStyle name="Normal 40" xfId="901" xr:uid="{00000000-0005-0000-0000-0000C7020000}"/>
    <cellStyle name="Normal 40 2" xfId="918" xr:uid="{00000000-0005-0000-0000-0000C8020000}"/>
    <cellStyle name="Normal 41" xfId="904" xr:uid="{00000000-0005-0000-0000-0000C9020000}"/>
    <cellStyle name="Normal 42" xfId="911" xr:uid="{00000000-0005-0000-0000-0000CA020000}"/>
    <cellStyle name="Normal 43" xfId="916" xr:uid="{00000000-0005-0000-0000-0000CB020000}"/>
    <cellStyle name="Normal 44" xfId="910" xr:uid="{00000000-0005-0000-0000-0000CC020000}"/>
    <cellStyle name="Normal 45" xfId="905" xr:uid="{00000000-0005-0000-0000-0000CD020000}"/>
    <cellStyle name="Normal 46" xfId="908" xr:uid="{00000000-0005-0000-0000-0000CE020000}"/>
    <cellStyle name="Normal 47" xfId="917" xr:uid="{00000000-0005-0000-0000-0000CF020000}"/>
    <cellStyle name="Normal 48" xfId="921" xr:uid="{D7AAE241-ED98-4FEF-8EBE-504B3474B288}"/>
    <cellStyle name="Normal 48 2" xfId="924" xr:uid="{E23CA413-9B3D-4983-8D16-997825844045}"/>
    <cellStyle name="Normal 5" xfId="700" xr:uid="{00000000-0005-0000-0000-0000D0020000}"/>
    <cellStyle name="Normal 5 2" xfId="701" xr:uid="{00000000-0005-0000-0000-0000D1020000}"/>
    <cellStyle name="Normal 5 3" xfId="702" xr:uid="{00000000-0005-0000-0000-0000D2020000}"/>
    <cellStyle name="Normal 5 4" xfId="703" xr:uid="{00000000-0005-0000-0000-0000D3020000}"/>
    <cellStyle name="Normal 5 5" xfId="704" xr:uid="{00000000-0005-0000-0000-0000D4020000}"/>
    <cellStyle name="Normal 5 6" xfId="705" xr:uid="{00000000-0005-0000-0000-0000D5020000}"/>
    <cellStyle name="Normal 5 7" xfId="706" xr:uid="{00000000-0005-0000-0000-0000D6020000}"/>
    <cellStyle name="Normal 5 8" xfId="707" xr:uid="{00000000-0005-0000-0000-0000D7020000}"/>
    <cellStyle name="Normal 5 9" xfId="1" xr:uid="{00000000-0005-0000-0000-0000D8020000}"/>
    <cellStyle name="Normal 6" xfId="708" xr:uid="{00000000-0005-0000-0000-0000D9020000}"/>
    <cellStyle name="Normal 6 2" xfId="709" xr:uid="{00000000-0005-0000-0000-0000DA020000}"/>
    <cellStyle name="Normal 6 3" xfId="710" xr:uid="{00000000-0005-0000-0000-0000DB020000}"/>
    <cellStyle name="Normal 6 4" xfId="711" xr:uid="{00000000-0005-0000-0000-0000DC020000}"/>
    <cellStyle name="Normal 6 5" xfId="712" xr:uid="{00000000-0005-0000-0000-0000DD020000}"/>
    <cellStyle name="Normal 6 6" xfId="713" xr:uid="{00000000-0005-0000-0000-0000DE020000}"/>
    <cellStyle name="Normal 6 7" xfId="714" xr:uid="{00000000-0005-0000-0000-0000DF020000}"/>
    <cellStyle name="Normal 6 8" xfId="715" xr:uid="{00000000-0005-0000-0000-0000E0020000}"/>
    <cellStyle name="Normal 6 9" xfId="900" xr:uid="{00000000-0005-0000-0000-0000E1020000}"/>
    <cellStyle name="Normal 6 9 2" xfId="915" xr:uid="{00000000-0005-0000-0000-0000E2020000}"/>
    <cellStyle name="Normal 7" xfId="716" xr:uid="{00000000-0005-0000-0000-0000E3020000}"/>
    <cellStyle name="Normal 7 2" xfId="717" xr:uid="{00000000-0005-0000-0000-0000E4020000}"/>
    <cellStyle name="Normal 7 3" xfId="718" xr:uid="{00000000-0005-0000-0000-0000E5020000}"/>
    <cellStyle name="Normal 7 4" xfId="719" xr:uid="{00000000-0005-0000-0000-0000E6020000}"/>
    <cellStyle name="Normal 7 5" xfId="720" xr:uid="{00000000-0005-0000-0000-0000E7020000}"/>
    <cellStyle name="Normal 7 6" xfId="721" xr:uid="{00000000-0005-0000-0000-0000E8020000}"/>
    <cellStyle name="Normal 7 7" xfId="722" xr:uid="{00000000-0005-0000-0000-0000E9020000}"/>
    <cellStyle name="Normal 7 8" xfId="723" xr:uid="{00000000-0005-0000-0000-0000EA020000}"/>
    <cellStyle name="Normal 7 9" xfId="898" xr:uid="{00000000-0005-0000-0000-0000EB020000}"/>
    <cellStyle name="Normal 8" xfId="724" xr:uid="{00000000-0005-0000-0000-0000EC020000}"/>
    <cellStyle name="Normal 8 2" xfId="725" xr:uid="{00000000-0005-0000-0000-0000ED020000}"/>
    <cellStyle name="Normal 8 3" xfId="726" xr:uid="{00000000-0005-0000-0000-0000EE020000}"/>
    <cellStyle name="Normal 8 4" xfId="727" xr:uid="{00000000-0005-0000-0000-0000EF020000}"/>
    <cellStyle name="Normal 8 5" xfId="728" xr:uid="{00000000-0005-0000-0000-0000F0020000}"/>
    <cellStyle name="Normal 8 6" xfId="729" xr:uid="{00000000-0005-0000-0000-0000F1020000}"/>
    <cellStyle name="Normal 8 7" xfId="730" xr:uid="{00000000-0005-0000-0000-0000F2020000}"/>
    <cellStyle name="Normal 8 8" xfId="731" xr:uid="{00000000-0005-0000-0000-0000F3020000}"/>
    <cellStyle name="Normal 9" xfId="732" xr:uid="{00000000-0005-0000-0000-0000F4020000}"/>
    <cellStyle name="Normal 9 2" xfId="733" xr:uid="{00000000-0005-0000-0000-0000F5020000}"/>
    <cellStyle name="Normal 9 3" xfId="734" xr:uid="{00000000-0005-0000-0000-0000F6020000}"/>
    <cellStyle name="Notas 2" xfId="735" xr:uid="{00000000-0005-0000-0000-0000F7020000}"/>
    <cellStyle name="Notas 2 2" xfId="736" xr:uid="{00000000-0005-0000-0000-0000F8020000}"/>
    <cellStyle name="Notas 3" xfId="737" xr:uid="{00000000-0005-0000-0000-0000F9020000}"/>
    <cellStyle name="Notas 3 2" xfId="738" xr:uid="{00000000-0005-0000-0000-0000FA020000}"/>
    <cellStyle name="Notas 4" xfId="739" xr:uid="{00000000-0005-0000-0000-0000FB020000}"/>
    <cellStyle name="Notas 4 2" xfId="740" xr:uid="{00000000-0005-0000-0000-0000FC020000}"/>
    <cellStyle name="Note" xfId="741" xr:uid="{00000000-0005-0000-0000-0000FD020000}"/>
    <cellStyle name="Note 2" xfId="742" xr:uid="{00000000-0005-0000-0000-0000FE020000}"/>
    <cellStyle name="Nuovo" xfId="743" xr:uid="{00000000-0005-0000-0000-0000FF020000}"/>
    <cellStyle name="Output" xfId="744" xr:uid="{00000000-0005-0000-0000-000000030000}"/>
    <cellStyle name="Output 2" xfId="745" xr:uid="{00000000-0005-0000-0000-000001030000}"/>
    <cellStyle name="per.style" xfId="746" xr:uid="{00000000-0005-0000-0000-000002030000}"/>
    <cellStyle name="per.style 10" xfId="747" xr:uid="{00000000-0005-0000-0000-000003030000}"/>
    <cellStyle name="per.style 11" xfId="748" xr:uid="{00000000-0005-0000-0000-000004030000}"/>
    <cellStyle name="per.style 12" xfId="749" xr:uid="{00000000-0005-0000-0000-000005030000}"/>
    <cellStyle name="per.style 13" xfId="750" xr:uid="{00000000-0005-0000-0000-000006030000}"/>
    <cellStyle name="per.style 14" xfId="751" xr:uid="{00000000-0005-0000-0000-000007030000}"/>
    <cellStyle name="per.style 15" xfId="752" xr:uid="{00000000-0005-0000-0000-000008030000}"/>
    <cellStyle name="per.style 16" xfId="753" xr:uid="{00000000-0005-0000-0000-000009030000}"/>
    <cellStyle name="per.style 17" xfId="754" xr:uid="{00000000-0005-0000-0000-00000A030000}"/>
    <cellStyle name="per.style 18" xfId="755" xr:uid="{00000000-0005-0000-0000-00000B030000}"/>
    <cellStyle name="per.style 19" xfId="756" xr:uid="{00000000-0005-0000-0000-00000C030000}"/>
    <cellStyle name="per.style 2" xfId="757" xr:uid="{00000000-0005-0000-0000-00000D030000}"/>
    <cellStyle name="per.style 3" xfId="758" xr:uid="{00000000-0005-0000-0000-00000E030000}"/>
    <cellStyle name="per.style 4" xfId="759" xr:uid="{00000000-0005-0000-0000-00000F030000}"/>
    <cellStyle name="per.style 5" xfId="760" xr:uid="{00000000-0005-0000-0000-000010030000}"/>
    <cellStyle name="per.style 6" xfId="761" xr:uid="{00000000-0005-0000-0000-000011030000}"/>
    <cellStyle name="per.style 7" xfId="762" xr:uid="{00000000-0005-0000-0000-000012030000}"/>
    <cellStyle name="per.style 8" xfId="763" xr:uid="{00000000-0005-0000-0000-000013030000}"/>
    <cellStyle name="per.style 9" xfId="764" xr:uid="{00000000-0005-0000-0000-000014030000}"/>
    <cellStyle name="per.style_CONV" xfId="765" xr:uid="{00000000-0005-0000-0000-000015030000}"/>
    <cellStyle name="Percent [2]" xfId="766" xr:uid="{00000000-0005-0000-0000-000016030000}"/>
    <cellStyle name="Percent 10" xfId="767" xr:uid="{00000000-0005-0000-0000-000017030000}"/>
    <cellStyle name="Percent 11" xfId="768" xr:uid="{00000000-0005-0000-0000-000018030000}"/>
    <cellStyle name="Percent 12" xfId="769" xr:uid="{00000000-0005-0000-0000-000019030000}"/>
    <cellStyle name="Percent 13" xfId="770" xr:uid="{00000000-0005-0000-0000-00001A030000}"/>
    <cellStyle name="Percent 14" xfId="771" xr:uid="{00000000-0005-0000-0000-00001B030000}"/>
    <cellStyle name="Percent 2" xfId="772" xr:uid="{00000000-0005-0000-0000-00001C030000}"/>
    <cellStyle name="Percent 2 10" xfId="773" xr:uid="{00000000-0005-0000-0000-00001D030000}"/>
    <cellStyle name="Percent 2 11" xfId="774" xr:uid="{00000000-0005-0000-0000-00001E030000}"/>
    <cellStyle name="Percent 2 12" xfId="775" xr:uid="{00000000-0005-0000-0000-00001F030000}"/>
    <cellStyle name="Percent 2 13" xfId="776" xr:uid="{00000000-0005-0000-0000-000020030000}"/>
    <cellStyle name="Percent 2 14" xfId="777" xr:uid="{00000000-0005-0000-0000-000021030000}"/>
    <cellStyle name="Percent 2 15" xfId="778" xr:uid="{00000000-0005-0000-0000-000022030000}"/>
    <cellStyle name="Percent 2 16" xfId="779" xr:uid="{00000000-0005-0000-0000-000023030000}"/>
    <cellStyle name="Percent 2 17" xfId="780" xr:uid="{00000000-0005-0000-0000-000024030000}"/>
    <cellStyle name="Percent 2 18" xfId="781" xr:uid="{00000000-0005-0000-0000-000025030000}"/>
    <cellStyle name="Percent 2 19" xfId="782" xr:uid="{00000000-0005-0000-0000-000026030000}"/>
    <cellStyle name="Percent 2 2" xfId="783" xr:uid="{00000000-0005-0000-0000-000027030000}"/>
    <cellStyle name="Percent 2 2 2" xfId="784" xr:uid="{00000000-0005-0000-0000-000028030000}"/>
    <cellStyle name="Percent 2 2 3" xfId="785" xr:uid="{00000000-0005-0000-0000-000029030000}"/>
    <cellStyle name="Percent 2 2 4" xfId="786" xr:uid="{00000000-0005-0000-0000-00002A030000}"/>
    <cellStyle name="Percent 2 2 5" xfId="787" xr:uid="{00000000-0005-0000-0000-00002B030000}"/>
    <cellStyle name="Percent 2 2 6" xfId="788" xr:uid="{00000000-0005-0000-0000-00002C030000}"/>
    <cellStyle name="Percent 2 2 7" xfId="789" xr:uid="{00000000-0005-0000-0000-00002D030000}"/>
    <cellStyle name="Percent 2 20" xfId="790" xr:uid="{00000000-0005-0000-0000-00002E030000}"/>
    <cellStyle name="Percent 2 21" xfId="791" xr:uid="{00000000-0005-0000-0000-00002F030000}"/>
    <cellStyle name="Percent 2 22" xfId="792" xr:uid="{00000000-0005-0000-0000-000030030000}"/>
    <cellStyle name="Percent 2 23" xfId="793" xr:uid="{00000000-0005-0000-0000-000031030000}"/>
    <cellStyle name="Percent 2 24" xfId="794" xr:uid="{00000000-0005-0000-0000-000032030000}"/>
    <cellStyle name="Percent 2 3" xfId="795" xr:uid="{00000000-0005-0000-0000-000033030000}"/>
    <cellStyle name="Percent 2 3 2" xfId="796" xr:uid="{00000000-0005-0000-0000-000034030000}"/>
    <cellStyle name="Percent 2 3 3" xfId="797" xr:uid="{00000000-0005-0000-0000-000035030000}"/>
    <cellStyle name="Percent 2 3 4" xfId="798" xr:uid="{00000000-0005-0000-0000-000036030000}"/>
    <cellStyle name="Percent 2 3 5" xfId="799" xr:uid="{00000000-0005-0000-0000-000037030000}"/>
    <cellStyle name="Percent 2 3 6" xfId="800" xr:uid="{00000000-0005-0000-0000-000038030000}"/>
    <cellStyle name="Percent 2 3 7" xfId="801" xr:uid="{00000000-0005-0000-0000-000039030000}"/>
    <cellStyle name="Percent 2 4" xfId="802" xr:uid="{00000000-0005-0000-0000-00003A030000}"/>
    <cellStyle name="Percent 2 5" xfId="803" xr:uid="{00000000-0005-0000-0000-00003B030000}"/>
    <cellStyle name="Percent 2 6" xfId="804" xr:uid="{00000000-0005-0000-0000-00003C030000}"/>
    <cellStyle name="Percent 2 7" xfId="805" xr:uid="{00000000-0005-0000-0000-00003D030000}"/>
    <cellStyle name="Percent 2 8" xfId="806" xr:uid="{00000000-0005-0000-0000-00003E030000}"/>
    <cellStyle name="Percent 2 9" xfId="807" xr:uid="{00000000-0005-0000-0000-00003F030000}"/>
    <cellStyle name="Percent 3" xfId="808" xr:uid="{00000000-0005-0000-0000-000040030000}"/>
    <cellStyle name="Percent 4" xfId="809" xr:uid="{00000000-0005-0000-0000-000041030000}"/>
    <cellStyle name="Percent 5" xfId="810" xr:uid="{00000000-0005-0000-0000-000042030000}"/>
    <cellStyle name="Percent 6" xfId="811" xr:uid="{00000000-0005-0000-0000-000043030000}"/>
    <cellStyle name="Percent 7" xfId="812" xr:uid="{00000000-0005-0000-0000-000044030000}"/>
    <cellStyle name="Percent 8" xfId="813" xr:uid="{00000000-0005-0000-0000-000045030000}"/>
    <cellStyle name="Percent 9" xfId="814" xr:uid="{00000000-0005-0000-0000-000046030000}"/>
    <cellStyle name="Porcen - Modelo2" xfId="815" xr:uid="{00000000-0005-0000-0000-000047030000}"/>
    <cellStyle name="Porcen - Modelo2 2" xfId="816" xr:uid="{00000000-0005-0000-0000-000048030000}"/>
    <cellStyle name="Porcentaje" xfId="919" builtinId="5"/>
    <cellStyle name="Porcentaje 2" xfId="817" xr:uid="{00000000-0005-0000-0000-00004A030000}"/>
    <cellStyle name="Porcentaje 2 2" xfId="818" xr:uid="{00000000-0005-0000-0000-00004B030000}"/>
    <cellStyle name="Porcentaje 3" xfId="819" xr:uid="{00000000-0005-0000-0000-00004C030000}"/>
    <cellStyle name="Porcentaje 3 2" xfId="820" xr:uid="{00000000-0005-0000-0000-00004D030000}"/>
    <cellStyle name="Porcentaje 4" xfId="821" xr:uid="{00000000-0005-0000-0000-00004E030000}"/>
    <cellStyle name="Porcentaje 4 2" xfId="912" xr:uid="{00000000-0005-0000-0000-00004F030000}"/>
    <cellStyle name="Porcentaje 5" xfId="822" xr:uid="{00000000-0005-0000-0000-000050030000}"/>
    <cellStyle name="Porcentaje 6" xfId="823" xr:uid="{00000000-0005-0000-0000-000051030000}"/>
    <cellStyle name="Porcentaje 7" xfId="824" xr:uid="{00000000-0005-0000-0000-000052030000}"/>
    <cellStyle name="Porcentaje 8" xfId="899" xr:uid="{00000000-0005-0000-0000-000053030000}"/>
    <cellStyle name="Porcentual_C.2" xfId="825" xr:uid="{00000000-0005-0000-0000-000054030000}"/>
    <cellStyle name="PSChar" xfId="826" xr:uid="{00000000-0005-0000-0000-000055030000}"/>
    <cellStyle name="PSChar 10" xfId="827" xr:uid="{00000000-0005-0000-0000-000056030000}"/>
    <cellStyle name="PSChar 11" xfId="828" xr:uid="{00000000-0005-0000-0000-000057030000}"/>
    <cellStyle name="PSChar 12" xfId="829" xr:uid="{00000000-0005-0000-0000-000058030000}"/>
    <cellStyle name="PSChar 13" xfId="830" xr:uid="{00000000-0005-0000-0000-000059030000}"/>
    <cellStyle name="PSChar 14" xfId="831" xr:uid="{00000000-0005-0000-0000-00005A030000}"/>
    <cellStyle name="PSChar 15" xfId="832" xr:uid="{00000000-0005-0000-0000-00005B030000}"/>
    <cellStyle name="PSChar 2" xfId="833" xr:uid="{00000000-0005-0000-0000-00005C030000}"/>
    <cellStyle name="PSChar 3" xfId="834" xr:uid="{00000000-0005-0000-0000-00005D030000}"/>
    <cellStyle name="PSChar 4" xfId="835" xr:uid="{00000000-0005-0000-0000-00005E030000}"/>
    <cellStyle name="PSChar 5" xfId="836" xr:uid="{00000000-0005-0000-0000-00005F030000}"/>
    <cellStyle name="PSChar 6" xfId="837" xr:uid="{00000000-0005-0000-0000-000060030000}"/>
    <cellStyle name="PSChar 7" xfId="838" xr:uid="{00000000-0005-0000-0000-000061030000}"/>
    <cellStyle name="PSChar 8" xfId="839" xr:uid="{00000000-0005-0000-0000-000062030000}"/>
    <cellStyle name="PSChar 9" xfId="840" xr:uid="{00000000-0005-0000-0000-000063030000}"/>
    <cellStyle name="PSHeading" xfId="841" xr:uid="{00000000-0005-0000-0000-000064030000}"/>
    <cellStyle name="Punto" xfId="842" xr:uid="{00000000-0005-0000-0000-000065030000}"/>
    <cellStyle name="Punto 2" xfId="843" xr:uid="{00000000-0005-0000-0000-000066030000}"/>
    <cellStyle name="Punto0" xfId="844" xr:uid="{00000000-0005-0000-0000-000067030000}"/>
    <cellStyle name="Punto0 2" xfId="845" xr:uid="{00000000-0005-0000-0000-000068030000}"/>
    <cellStyle name="Punto1 - Modelo1" xfId="846" xr:uid="{00000000-0005-0000-0000-000069030000}"/>
    <cellStyle name="Punto1 - Modelo1 2" xfId="847" xr:uid="{00000000-0005-0000-0000-00006A030000}"/>
    <cellStyle name="regstoresfromspecstores" xfId="848" xr:uid="{00000000-0005-0000-0000-00006B030000}"/>
    <cellStyle name="RevList" xfId="849" xr:uid="{00000000-0005-0000-0000-00006C030000}"/>
    <cellStyle name="Salida 2" xfId="850" xr:uid="{00000000-0005-0000-0000-00006D030000}"/>
    <cellStyle name="SHADEDSTORES" xfId="851" xr:uid="{00000000-0005-0000-0000-00006E030000}"/>
    <cellStyle name="SHADEDSTORES 2" xfId="852" xr:uid="{00000000-0005-0000-0000-00006F030000}"/>
    <cellStyle name="SHADEDSTORES 3" xfId="909" xr:uid="{00000000-0005-0000-0000-000070030000}"/>
    <cellStyle name="specstores" xfId="853" xr:uid="{00000000-0005-0000-0000-000071030000}"/>
    <cellStyle name="specstores 10" xfId="854" xr:uid="{00000000-0005-0000-0000-000072030000}"/>
    <cellStyle name="specstores 11" xfId="855" xr:uid="{00000000-0005-0000-0000-000073030000}"/>
    <cellStyle name="specstores 12" xfId="856" xr:uid="{00000000-0005-0000-0000-000074030000}"/>
    <cellStyle name="specstores 13" xfId="857" xr:uid="{00000000-0005-0000-0000-000075030000}"/>
    <cellStyle name="specstores 14" xfId="858" xr:uid="{00000000-0005-0000-0000-000076030000}"/>
    <cellStyle name="specstores 15" xfId="859" xr:uid="{00000000-0005-0000-0000-000077030000}"/>
    <cellStyle name="specstores 2" xfId="860" xr:uid="{00000000-0005-0000-0000-000078030000}"/>
    <cellStyle name="specstores 3" xfId="861" xr:uid="{00000000-0005-0000-0000-000079030000}"/>
    <cellStyle name="specstores 4" xfId="862" xr:uid="{00000000-0005-0000-0000-00007A030000}"/>
    <cellStyle name="specstores 5" xfId="863" xr:uid="{00000000-0005-0000-0000-00007B030000}"/>
    <cellStyle name="specstores 6" xfId="864" xr:uid="{00000000-0005-0000-0000-00007C030000}"/>
    <cellStyle name="specstores 7" xfId="865" xr:uid="{00000000-0005-0000-0000-00007D030000}"/>
    <cellStyle name="specstores 8" xfId="866" xr:uid="{00000000-0005-0000-0000-00007E030000}"/>
    <cellStyle name="specstores 9" xfId="867" xr:uid="{00000000-0005-0000-0000-00007F030000}"/>
    <cellStyle name="specstores_Salida_NIIF_Mensual_v4.3" xfId="868" xr:uid="{00000000-0005-0000-0000-000080030000}"/>
    <cellStyle name="Subtotal" xfId="869" xr:uid="{00000000-0005-0000-0000-000081030000}"/>
    <cellStyle name="Table Heading" xfId="870" xr:uid="{00000000-0005-0000-0000-000082030000}"/>
    <cellStyle name="Table Heading 2" xfId="871" xr:uid="{00000000-0005-0000-0000-000083030000}"/>
    <cellStyle name="Table Title" xfId="872" xr:uid="{00000000-0005-0000-0000-000084030000}"/>
    <cellStyle name="Table Title 2" xfId="873" xr:uid="{00000000-0005-0000-0000-000085030000}"/>
    <cellStyle name="Table Units" xfId="874" xr:uid="{00000000-0005-0000-0000-000086030000}"/>
    <cellStyle name="Table Units 2" xfId="875" xr:uid="{00000000-0005-0000-0000-000087030000}"/>
    <cellStyle name="Texto de advertencia 2" xfId="876" xr:uid="{00000000-0005-0000-0000-000088030000}"/>
    <cellStyle name="Texto explicativo 2" xfId="877" xr:uid="{00000000-0005-0000-0000-000089030000}"/>
    <cellStyle name="Title" xfId="878" xr:uid="{00000000-0005-0000-0000-00008A030000}"/>
    <cellStyle name="Title 2" xfId="879" xr:uid="{00000000-0005-0000-0000-00008B030000}"/>
    <cellStyle name="Título 1 2" xfId="880" xr:uid="{00000000-0005-0000-0000-00008C030000}"/>
    <cellStyle name="Título 1 2 2" xfId="881" xr:uid="{00000000-0005-0000-0000-00008D030000}"/>
    <cellStyle name="Título 2 2" xfId="882" xr:uid="{00000000-0005-0000-0000-00008E030000}"/>
    <cellStyle name="Título 2 2 2" xfId="883" xr:uid="{00000000-0005-0000-0000-00008F030000}"/>
    <cellStyle name="Título 3 2" xfId="884" xr:uid="{00000000-0005-0000-0000-000090030000}"/>
    <cellStyle name="Total 2" xfId="885" xr:uid="{00000000-0005-0000-0000-000091030000}"/>
    <cellStyle name="Total 2 2" xfId="886" xr:uid="{00000000-0005-0000-0000-000092030000}"/>
    <cellStyle name="Total 3" xfId="887" xr:uid="{00000000-0005-0000-0000-000093030000}"/>
    <cellStyle name="Total 3 2" xfId="888" xr:uid="{00000000-0005-0000-0000-000094030000}"/>
    <cellStyle name="Total 4" xfId="889" xr:uid="{00000000-0005-0000-0000-000095030000}"/>
    <cellStyle name="Warning Text" xfId="890" xr:uid="{00000000-0005-0000-0000-000096030000}"/>
    <cellStyle name="Warning Text 2" xfId="891" xr:uid="{00000000-0005-0000-0000-000097030000}"/>
  </cellStyles>
  <dxfs count="0"/>
  <tableStyles count="0" defaultTableStyle="TableStyleMedium2" defaultPivotStyle="PivotStyleMedium9"/>
  <colors>
    <mruColors>
      <color rgb="FFD81E05"/>
      <color rgb="FFEC5A5A"/>
      <color rgb="FF617380"/>
      <color rgb="FFFF0022"/>
      <color rgb="FFED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424C-4DFC-A374-D3B0F23D8A0B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C-4DFC-A374-D3B0F23D8A0B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4C-4DFC-A374-D3B0F23D8A0B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C-4DFC-A374-D3B0F23D8A0B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4C-4DFC-A374-D3B0F23D8A0B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C-4DFC-A374-D3B0F23D8A0B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4C-4DFC-A374-D3B0F23D8A0B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C-4DFC-A374-D3B0F23D8A0B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C-4DFC-A374-D3B0F23D8A0B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24C-4DFC-A374-D3B0F23D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87128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16384</xdr:col>
      <xdr:colOff>749539</xdr:colOff>
      <xdr:row>12</xdr:row>
      <xdr:rowOff>109004</xdr:rowOff>
    </xdr:from>
    <xdr:to>
      <xdr:col>16384</xdr:col>
      <xdr:colOff>752578</xdr:colOff>
      <xdr:row>12</xdr:row>
      <xdr:rowOff>109689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631825</xdr:colOff>
      <xdr:row>1</xdr:row>
      <xdr:rowOff>88900</xdr:rowOff>
    </xdr:from>
    <xdr:to>
      <xdr:col>11</xdr:col>
      <xdr:colOff>444500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11325" y="279400"/>
          <a:ext cx="17811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86632</xdr:rowOff>
    </xdr:from>
    <xdr:to>
      <xdr:col>19</xdr:col>
      <xdr:colOff>485550</xdr:colOff>
      <xdr:row>1</xdr:row>
      <xdr:rowOff>547006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520604" y="290739"/>
          <a:ext cx="18793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AD22CE-3A0E-4F48-96D2-C2DCB11418B4}"/>
            </a:ext>
          </a:extLst>
        </xdr:cNvPr>
        <xdr:cNvSpPr/>
      </xdr:nvSpPr>
      <xdr:spPr>
        <a:xfrm>
          <a:off x="12386127" y="288925"/>
          <a:ext cx="20254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CD5FF-8345-4324-B9DD-092A02C953FA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/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3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DICIEMBRE</v>
          </cell>
          <cell r="C464" t="str">
            <v>DECEMBER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</v>
          </cell>
          <cell r="C494" t="str">
            <v>5. Other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3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DICIEMBRE</v>
          </cell>
          <cell r="C464" t="str">
            <v>DECEMBER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</v>
          </cell>
          <cell r="C494" t="str">
            <v>5. Other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6"/>
  <sheetViews>
    <sheetView showRowColHeaders="0" zoomScale="120" zoomScaleNormal="120" workbookViewId="0"/>
  </sheetViews>
  <sheetFormatPr baseColWidth="10" defaultColWidth="0" defaultRowHeight="15" zeroHeight="1"/>
  <cols>
    <col min="1" max="1" width="10.85546875" style="28" customWidth="1"/>
    <col min="2" max="2" width="43.5703125" style="28" customWidth="1"/>
    <col min="3" max="3" width="34.5703125" style="28" customWidth="1"/>
    <col min="4" max="4" width="2" style="28" customWidth="1"/>
    <col min="5" max="5" width="10.85546875" style="28" customWidth="1"/>
    <col min="6" max="14" width="10.85546875" style="28" hidden="1" customWidth="1"/>
    <col min="15" max="15" width="0" style="28" hidden="1" customWidth="1"/>
    <col min="16" max="16384" width="10.85546875" style="28" hidden="1"/>
  </cols>
  <sheetData>
    <row r="1" spans="2:6"/>
    <row r="2" spans="2:6"/>
    <row r="3" spans="2:6"/>
    <row r="4" spans="2:6">
      <c r="C4" s="35"/>
      <c r="D4" s="35"/>
      <c r="E4" s="35"/>
      <c r="F4" s="35"/>
    </row>
    <row r="5" spans="2:6" ht="24.95" customHeight="1">
      <c r="B5" s="120" t="s">
        <v>228</v>
      </c>
      <c r="C5" s="35"/>
      <c r="D5" s="35"/>
      <c r="E5" s="35"/>
      <c r="F5" s="35"/>
    </row>
    <row r="6" spans="2:6">
      <c r="C6" s="35"/>
      <c r="D6" s="35"/>
      <c r="E6" s="35"/>
      <c r="F6" s="35"/>
    </row>
    <row r="7" spans="2:6" ht="24.95" customHeight="1">
      <c r="B7" s="39" t="s">
        <v>133</v>
      </c>
      <c r="C7" s="35"/>
      <c r="D7" s="36"/>
      <c r="E7" s="35"/>
      <c r="F7" s="35"/>
    </row>
    <row r="8" spans="2:6">
      <c r="B8" s="37"/>
      <c r="C8" s="35"/>
      <c r="D8" s="35"/>
      <c r="E8" s="35"/>
      <c r="F8" s="35"/>
    </row>
    <row r="9" spans="2:6" ht="24.95" customHeight="1">
      <c r="B9" s="39" t="s">
        <v>134</v>
      </c>
      <c r="C9" s="35"/>
      <c r="D9" s="36"/>
      <c r="E9" s="35"/>
      <c r="F9" s="35"/>
    </row>
    <row r="10" spans="2:6">
      <c r="B10" s="37"/>
      <c r="C10" s="35"/>
      <c r="D10" s="35"/>
      <c r="E10" s="35"/>
      <c r="F10" s="35"/>
    </row>
    <row r="11" spans="2:6" ht="24.95" customHeight="1">
      <c r="B11" s="39" t="s">
        <v>135</v>
      </c>
      <c r="C11" s="35"/>
      <c r="D11" s="36"/>
      <c r="E11" s="36"/>
    </row>
    <row r="12" spans="2:6">
      <c r="B12" s="37"/>
      <c r="C12" s="35"/>
      <c r="D12" s="35"/>
      <c r="E12" s="35"/>
      <c r="F12" s="35"/>
    </row>
    <row r="13" spans="2:6" ht="24.95" customHeight="1">
      <c r="B13" s="39" t="s">
        <v>148</v>
      </c>
    </row>
    <row r="14" spans="2:6" ht="16.5">
      <c r="B14" s="30"/>
    </row>
    <row r="15" spans="2:6" ht="24.75" customHeight="1">
      <c r="B15" s="39" t="s">
        <v>156</v>
      </c>
    </row>
    <row r="16" spans="2:6"/>
    <row r="17" spans="2:2" ht="24.75" customHeight="1">
      <c r="B17" s="39" t="s">
        <v>213</v>
      </c>
    </row>
    <row r="18" spans="2:2"/>
    <row r="19" spans="2:2" ht="24.75" customHeight="1">
      <c r="B19" s="39" t="s">
        <v>227</v>
      </c>
    </row>
    <row r="20" spans="2:2"/>
    <row r="21" spans="2:2"/>
    <row r="22" spans="2:2"/>
    <row r="23" spans="2:2"/>
    <row r="24" spans="2:2"/>
    <row r="25" spans="2:2"/>
    <row r="26" spans="2:2"/>
    <row r="27" spans="2:2"/>
    <row r="28" spans="2:2" hidden="1"/>
    <row r="29" spans="2:2" hidden="1"/>
    <row r="30" spans="2:2" hidden="1"/>
    <row r="31" spans="2:2"/>
    <row r="32" spans="2:2"/>
    <row r="33"/>
    <row r="34"/>
    <row r="35" hidden="1"/>
    <row r="36" hidden="1"/>
  </sheetData>
  <hyperlinks>
    <hyperlink ref="B7" location="'03M 2021_BS'!A1" display="Consolidated Balance Sheet " xr:uid="{00000000-0004-0000-0000-000000000000}"/>
    <hyperlink ref="B9" location="'03M 2021_Con P&amp;L'!A1" display="Consolidated Profit &amp; Loss" xr:uid="{00000000-0004-0000-0000-000001000000}"/>
    <hyperlink ref="B11" location="'03M 2021_P&amp;L by BU'!A1" display="Profit &amp; Loss by Business Unit" xr:uid="{00000000-0004-0000-0000-000002000000}"/>
    <hyperlink ref="B13" location="'Quarterly standalone'!A1" display="Quarterly standalone figures" xr:uid="{00000000-0004-0000-0000-000003000000}"/>
    <hyperlink ref="B15" location="'Prem &amp; Attr. Result by Country'!A1" display="Premiums and attributable result by Country" xr:uid="{00000000-0004-0000-0000-000004000000}"/>
    <hyperlink ref="B17" location="'Regional Data by Segments'!A1" display="Regional Data by Segments" xr:uid="{95E3CB65-4B6B-4C65-895F-6FE43321DD56}"/>
    <hyperlink ref="B19" location="'Consensus vs Actual'!A1" display="Consensus vs Actual" xr:uid="{FFB3335F-5D0B-4349-9F04-F15DBB09757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6"/>
  <sheetViews>
    <sheetView showGridLines="0" showRowColHeaders="0" zoomScale="50" zoomScaleNormal="50" workbookViewId="0"/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6" width="0" hidden="1" customWidth="1"/>
    <col min="7" max="16384" width="10.85546875" hidden="1"/>
  </cols>
  <sheetData>
    <row r="1" spans="1:5"/>
    <row r="2" spans="1:5" s="123" customFormat="1" ht="50.1" customHeight="1">
      <c r="A2" s="29"/>
      <c r="B2" s="121" t="str">
        <f>+CONCATENATE("Consolidated balance sheet - "&amp;Index!$B$5)</f>
        <v>Consolidated balance sheet - 03M 2021</v>
      </c>
      <c r="C2" s="122"/>
      <c r="D2" s="122"/>
      <c r="E2" s="122"/>
    </row>
    <row r="3" spans="1:5" ht="68.45" customHeight="1"/>
    <row r="4" spans="1:5" ht="36.75" customHeight="1">
      <c r="B4" s="4"/>
      <c r="C4" s="5" t="s">
        <v>221</v>
      </c>
      <c r="D4" s="5" t="s">
        <v>229</v>
      </c>
    </row>
    <row r="5" spans="1:5" ht="18">
      <c r="B5" s="6" t="s">
        <v>14</v>
      </c>
      <c r="C5" s="7">
        <v>2780.0655669365301</v>
      </c>
      <c r="D5" s="8">
        <v>2792.3197288728798</v>
      </c>
    </row>
    <row r="6" spans="1:5" ht="18">
      <c r="B6" s="9" t="s">
        <v>15</v>
      </c>
      <c r="C6" s="10">
        <v>1409.7838515799399</v>
      </c>
      <c r="D6" s="90">
        <v>1434.8726794762499</v>
      </c>
    </row>
    <row r="7" spans="1:5" ht="18">
      <c r="B7" s="9" t="s">
        <v>16</v>
      </c>
      <c r="C7" s="10">
        <v>1370.28171535659</v>
      </c>
      <c r="D7" s="90">
        <v>1357.4470493966198</v>
      </c>
    </row>
    <row r="8" spans="1:5" ht="18">
      <c r="B8" s="6" t="s">
        <v>17</v>
      </c>
      <c r="C8" s="7">
        <v>1279.3359461373</v>
      </c>
      <c r="D8" s="8">
        <v>1277.76915843027</v>
      </c>
    </row>
    <row r="9" spans="1:5" ht="18">
      <c r="B9" s="9" t="s">
        <v>152</v>
      </c>
      <c r="C9" s="10">
        <v>1040.43366282908</v>
      </c>
      <c r="D9" s="90">
        <v>1043.8878733444001</v>
      </c>
    </row>
    <row r="10" spans="1:5" ht="18">
      <c r="B10" s="9" t="s">
        <v>18</v>
      </c>
      <c r="C10" s="10">
        <v>238.90228330821898</v>
      </c>
      <c r="D10" s="90">
        <v>233.881285085868</v>
      </c>
    </row>
    <row r="11" spans="1:5" ht="18">
      <c r="B11" s="6" t="s">
        <v>19</v>
      </c>
      <c r="C11" s="7">
        <v>38931.402903613998</v>
      </c>
      <c r="D11" s="8">
        <v>38697.535302194403</v>
      </c>
    </row>
    <row r="12" spans="1:5" ht="18">
      <c r="B12" s="9" t="s">
        <v>153</v>
      </c>
      <c r="C12" s="10">
        <v>1199.5136857812599</v>
      </c>
      <c r="D12" s="90">
        <v>1206.97979735069</v>
      </c>
    </row>
    <row r="13" spans="1:5" ht="18">
      <c r="B13" s="9" t="s">
        <v>12</v>
      </c>
      <c r="C13" s="10"/>
      <c r="D13" s="90"/>
    </row>
    <row r="14" spans="1:5" ht="18">
      <c r="B14" s="12" t="s">
        <v>40</v>
      </c>
      <c r="C14" s="10">
        <v>1584.3792979151299</v>
      </c>
      <c r="D14" s="90">
        <v>1560.8199836478</v>
      </c>
    </row>
    <row r="15" spans="1:5" ht="18">
      <c r="B15" s="12" t="s">
        <v>39</v>
      </c>
      <c r="C15" s="10">
        <v>30100.726880608599</v>
      </c>
      <c r="D15" s="90">
        <v>29762.919070204702</v>
      </c>
    </row>
    <row r="16" spans="1:5" ht="18">
      <c r="B16" s="12" t="s">
        <v>38</v>
      </c>
      <c r="C16" s="10">
        <v>4826.0208279539302</v>
      </c>
      <c r="D16" s="90">
        <v>4805.3536384021309</v>
      </c>
    </row>
    <row r="17" spans="2:4" ht="18">
      <c r="B17" s="9" t="s">
        <v>20</v>
      </c>
      <c r="C17" s="10">
        <v>336.41742519270304</v>
      </c>
      <c r="D17" s="90">
        <v>422.335031950467</v>
      </c>
    </row>
    <row r="18" spans="2:4" ht="18">
      <c r="B18" s="9" t="s">
        <v>21</v>
      </c>
      <c r="C18" s="10">
        <v>652.15847774489896</v>
      </c>
      <c r="D18" s="90">
        <v>658.35206043450296</v>
      </c>
    </row>
    <row r="19" spans="2:4" ht="18">
      <c r="B19" s="9" t="s">
        <v>22</v>
      </c>
      <c r="C19" s="10">
        <v>232.18630841754199</v>
      </c>
      <c r="D19" s="90">
        <v>280.77572020406302</v>
      </c>
    </row>
    <row r="20" spans="2:4" ht="36">
      <c r="B20" s="6" t="s">
        <v>23</v>
      </c>
      <c r="C20" s="7">
        <v>2502.4178805390297</v>
      </c>
      <c r="D20" s="8">
        <v>2622.3355494546499</v>
      </c>
    </row>
    <row r="21" spans="2:4" ht="18">
      <c r="B21" s="6" t="s">
        <v>24</v>
      </c>
      <c r="C21" s="7">
        <v>49.499345404473402</v>
      </c>
      <c r="D21" s="8">
        <v>49.479742870982101</v>
      </c>
    </row>
    <row r="22" spans="2:4" ht="18">
      <c r="B22" s="6" t="s">
        <v>25</v>
      </c>
      <c r="C22" s="7">
        <v>5378.5792422968698</v>
      </c>
      <c r="D22" s="8">
        <v>5624.39158381165</v>
      </c>
    </row>
    <row r="23" spans="2:4" ht="18">
      <c r="B23" s="6" t="s">
        <v>26</v>
      </c>
      <c r="C23" s="7">
        <v>221.68096628273102</v>
      </c>
      <c r="D23" s="8">
        <v>259.18972623896002</v>
      </c>
    </row>
    <row r="24" spans="2:4" ht="18">
      <c r="B24" s="6" t="s">
        <v>27</v>
      </c>
      <c r="C24" s="7">
        <v>5359.1367632873098</v>
      </c>
      <c r="D24" s="8">
        <v>6319.19159043318</v>
      </c>
    </row>
    <row r="25" spans="2:4" ht="18">
      <c r="B25" s="9" t="s">
        <v>28</v>
      </c>
      <c r="C25" s="10">
        <v>3477.3223797475002</v>
      </c>
      <c r="D25" s="90">
        <v>4337.54957350118</v>
      </c>
    </row>
    <row r="26" spans="2:4" ht="18">
      <c r="B26" s="9" t="s">
        <v>29</v>
      </c>
      <c r="C26" s="10">
        <v>1012.21398044667</v>
      </c>
      <c r="D26" s="90">
        <v>1127.53784401036</v>
      </c>
    </row>
    <row r="27" spans="2:4" ht="18">
      <c r="B27" s="9" t="s">
        <v>13</v>
      </c>
      <c r="C27" s="10"/>
      <c r="D27" s="90"/>
    </row>
    <row r="28" spans="2:4" ht="18">
      <c r="B28" s="12" t="s">
        <v>36</v>
      </c>
      <c r="C28" s="10">
        <v>181.62390490429999</v>
      </c>
      <c r="D28" s="90">
        <v>142.02745136694298</v>
      </c>
    </row>
    <row r="29" spans="2:4" ht="18">
      <c r="B29" s="12" t="s">
        <v>37</v>
      </c>
      <c r="C29" s="10">
        <v>149.89764799359699</v>
      </c>
      <c r="D29" s="90">
        <v>153.03147949938298</v>
      </c>
    </row>
    <row r="30" spans="2:4" ht="18">
      <c r="B30" s="9" t="s">
        <v>30</v>
      </c>
      <c r="C30" s="10">
        <v>538.07885019523894</v>
      </c>
      <c r="D30" s="90">
        <v>559.04524205530595</v>
      </c>
    </row>
    <row r="31" spans="2:4" ht="18">
      <c r="B31" s="9" t="s">
        <v>31</v>
      </c>
      <c r="C31" s="10">
        <v>0</v>
      </c>
      <c r="D31" s="90">
        <v>0</v>
      </c>
    </row>
    <row r="32" spans="2:4" ht="18">
      <c r="B32" s="6" t="s">
        <v>32</v>
      </c>
      <c r="C32" s="7">
        <v>2418.9106646543501</v>
      </c>
      <c r="D32" s="8">
        <v>2228.72445140339</v>
      </c>
    </row>
    <row r="33" spans="2:4" ht="18">
      <c r="B33" s="6" t="s">
        <v>33</v>
      </c>
      <c r="C33" s="7">
        <v>1908.67317311685</v>
      </c>
      <c r="D33" s="8">
        <v>2034.18403985955</v>
      </c>
    </row>
    <row r="34" spans="2:4" ht="18">
      <c r="B34" s="6" t="s">
        <v>34</v>
      </c>
      <c r="C34" s="7">
        <v>163.41946695545602</v>
      </c>
      <c r="D34" s="8">
        <v>220.72081182502802</v>
      </c>
    </row>
    <row r="35" spans="2:4" ht="36">
      <c r="B35" s="6" t="s">
        <v>35</v>
      </c>
      <c r="C35" s="7">
        <v>8159.5087798437507</v>
      </c>
      <c r="D35" s="8">
        <v>7838.8750372817303</v>
      </c>
    </row>
    <row r="36" spans="2:4" ht="18">
      <c r="B36" s="6" t="s">
        <v>11</v>
      </c>
      <c r="C36" s="7">
        <v>69152.630699068643</v>
      </c>
      <c r="D36" s="8">
        <v>69964.716722676676</v>
      </c>
    </row>
    <row r="37" spans="2:4"/>
    <row r="38" spans="2:4"/>
    <row r="39" spans="2:4" ht="37.5" customHeight="1">
      <c r="C39" s="5" t="s">
        <v>221</v>
      </c>
      <c r="D39" s="5" t="s">
        <v>229</v>
      </c>
    </row>
    <row r="40" spans="2:4" ht="18">
      <c r="B40" s="6" t="s">
        <v>43</v>
      </c>
      <c r="C40" s="7">
        <v>9837.8411396608699</v>
      </c>
      <c r="D40" s="8">
        <v>9616.9854125159309</v>
      </c>
    </row>
    <row r="41" spans="2:4" ht="18">
      <c r="B41" s="9" t="s">
        <v>44</v>
      </c>
      <c r="C41" s="10">
        <v>307.95532730288102</v>
      </c>
      <c r="D41" s="90">
        <v>307.955327281922</v>
      </c>
    </row>
    <row r="42" spans="2:4" ht="18">
      <c r="B42" s="9" t="s">
        <v>45</v>
      </c>
      <c r="C42" s="10">
        <v>1506.7293364499901</v>
      </c>
      <c r="D42" s="90">
        <v>1506.7293364500001</v>
      </c>
    </row>
    <row r="43" spans="2:4" ht="18">
      <c r="B43" s="9" t="s">
        <v>46</v>
      </c>
      <c r="C43" s="10">
        <v>7057.199041525645</v>
      </c>
      <c r="D43" s="90">
        <v>7192.8222774891756</v>
      </c>
    </row>
    <row r="44" spans="2:4" ht="18">
      <c r="B44" s="9" t="s">
        <v>47</v>
      </c>
      <c r="C44" s="10">
        <v>-153.98800061999899</v>
      </c>
      <c r="D44" s="90">
        <v>1.4551915228366899E-14</v>
      </c>
    </row>
    <row r="45" spans="2:4" ht="18">
      <c r="B45" s="9" t="s">
        <v>48</v>
      </c>
      <c r="C45" s="10">
        <v>-63.40863135</v>
      </c>
      <c r="D45" s="90">
        <v>-62.96671405</v>
      </c>
    </row>
    <row r="46" spans="2:4" ht="18">
      <c r="B46" s="9" t="s">
        <v>49</v>
      </c>
      <c r="C46" s="10">
        <v>526.53267735156601</v>
      </c>
      <c r="D46" s="90">
        <v>173.328336808703</v>
      </c>
    </row>
    <row r="47" spans="2:4" ht="18">
      <c r="B47" s="9" t="s">
        <v>50</v>
      </c>
      <c r="C47" s="10">
        <v>5.6843413778610301E-17</v>
      </c>
      <c r="D47" s="90">
        <v>-5.6843418860808004E-17</v>
      </c>
    </row>
    <row r="48" spans="2:4" ht="18">
      <c r="B48" s="9" t="s">
        <v>51</v>
      </c>
      <c r="C48" s="10">
        <v>1270.7203415563499</v>
      </c>
      <c r="D48" s="90">
        <v>1007.7860353501978</v>
      </c>
    </row>
    <row r="49" spans="2:4" ht="18">
      <c r="B49" s="13" t="s">
        <v>52</v>
      </c>
      <c r="C49" s="14">
        <v>-1915.7325343283799</v>
      </c>
      <c r="D49" s="15">
        <v>-1836.5666134759199</v>
      </c>
    </row>
    <row r="50" spans="2:4" ht="18">
      <c r="B50" s="16" t="s">
        <v>53</v>
      </c>
      <c r="C50" s="17">
        <v>8536.0075578880551</v>
      </c>
      <c r="D50" s="91">
        <v>8289.0879858540793</v>
      </c>
    </row>
    <row r="51" spans="2:4" ht="18">
      <c r="B51" s="16" t="s">
        <v>2</v>
      </c>
      <c r="C51" s="17">
        <v>1301.8335817719401</v>
      </c>
      <c r="D51" s="91">
        <v>1327.8974266637101</v>
      </c>
    </row>
    <row r="52" spans="2:4" ht="18">
      <c r="B52" s="6" t="s">
        <v>54</v>
      </c>
      <c r="C52" s="7">
        <v>1121.6242130599999</v>
      </c>
      <c r="D52" s="8">
        <v>1107.07110818</v>
      </c>
    </row>
    <row r="53" spans="2:4" ht="18">
      <c r="B53" s="6" t="s">
        <v>55</v>
      </c>
      <c r="C53" s="7">
        <v>39190.135439224105</v>
      </c>
      <c r="D53" s="8">
        <v>39980.1461309937</v>
      </c>
    </row>
    <row r="54" spans="2:4" ht="18">
      <c r="B54" s="9" t="s">
        <v>56</v>
      </c>
      <c r="C54" s="10">
        <v>7195.2971194133352</v>
      </c>
      <c r="D54" s="90">
        <v>8001.421129385104</v>
      </c>
    </row>
    <row r="55" spans="2:4" ht="18">
      <c r="B55" s="9" t="s">
        <v>57</v>
      </c>
      <c r="C55" s="10">
        <v>19588.8686123431</v>
      </c>
      <c r="D55" s="90">
        <v>19268.005691561801</v>
      </c>
    </row>
    <row r="56" spans="2:4" ht="18">
      <c r="B56" s="9" t="s">
        <v>58</v>
      </c>
      <c r="C56" s="10">
        <v>11210.4810597019</v>
      </c>
      <c r="D56" s="90">
        <v>11490.534816355501</v>
      </c>
    </row>
    <row r="57" spans="2:4" ht="18">
      <c r="B57" s="9" t="s">
        <v>59</v>
      </c>
      <c r="C57" s="10">
        <v>1195.4886477657205</v>
      </c>
      <c r="D57" s="90">
        <v>1220.1844936913694</v>
      </c>
    </row>
    <row r="58" spans="2:4" ht="36">
      <c r="B58" s="6" t="s">
        <v>60</v>
      </c>
      <c r="C58" s="7">
        <v>2502.4182647518801</v>
      </c>
      <c r="D58" s="8">
        <v>2622.3363683912298</v>
      </c>
    </row>
    <row r="59" spans="2:4" ht="18">
      <c r="B59" s="6" t="s">
        <v>61</v>
      </c>
      <c r="C59" s="7">
        <v>582.59141915354905</v>
      </c>
      <c r="D59" s="8">
        <v>525.23226625585198</v>
      </c>
    </row>
    <row r="60" spans="2:4" ht="18">
      <c r="B60" s="6" t="s">
        <v>62</v>
      </c>
      <c r="C60" s="7">
        <v>71.619410284229801</v>
      </c>
      <c r="D60" s="8">
        <v>90.989234722051407</v>
      </c>
    </row>
    <row r="61" spans="2:4" ht="18">
      <c r="B61" s="6" t="s">
        <v>63</v>
      </c>
      <c r="C61" s="7">
        <v>670.58243110607998</v>
      </c>
      <c r="D61" s="8">
        <v>615.03711623756203</v>
      </c>
    </row>
    <row r="62" spans="2:4" ht="18">
      <c r="B62" s="6" t="s">
        <v>64</v>
      </c>
      <c r="C62" s="7">
        <v>7593.3351979600511</v>
      </c>
      <c r="D62" s="8">
        <v>8142.5451821191618</v>
      </c>
    </row>
    <row r="63" spans="2:4" ht="18">
      <c r="B63" s="9" t="s">
        <v>65</v>
      </c>
      <c r="C63" s="10">
        <v>1005.60519144</v>
      </c>
      <c r="D63" s="90">
        <v>1009.80674731</v>
      </c>
    </row>
    <row r="64" spans="2:4" ht="18">
      <c r="B64" s="9" t="s">
        <v>66</v>
      </c>
      <c r="C64" s="10">
        <v>866.381000696397</v>
      </c>
      <c r="D64" s="90">
        <v>866.06188131614704</v>
      </c>
    </row>
    <row r="65" spans="2:4" ht="18">
      <c r="B65" s="9" t="s">
        <v>67</v>
      </c>
      <c r="C65" s="10">
        <v>1596.7182644673801</v>
      </c>
      <c r="D65" s="90">
        <v>1685.7537487915802</v>
      </c>
    </row>
    <row r="66" spans="2:4" ht="18">
      <c r="B66" s="9" t="s">
        <v>68</v>
      </c>
      <c r="C66" s="10">
        <v>950.99447844965698</v>
      </c>
      <c r="D66" s="90">
        <v>1003.2068513381299</v>
      </c>
    </row>
    <row r="67" spans="2:4" ht="18">
      <c r="B67" s="9" t="s">
        <v>69</v>
      </c>
      <c r="C67" s="10">
        <v>1305.9115803912898</v>
      </c>
      <c r="D67" s="90">
        <v>1402.41136711484</v>
      </c>
    </row>
    <row r="68" spans="2:4" ht="18">
      <c r="B68" s="9" t="s">
        <v>41</v>
      </c>
      <c r="C68" s="10"/>
      <c r="D68" s="90"/>
    </row>
    <row r="69" spans="2:4" ht="18">
      <c r="B69" s="12" t="s">
        <v>70</v>
      </c>
      <c r="C69" s="10">
        <v>58.490172234400106</v>
      </c>
      <c r="D69" s="90">
        <v>68.755770734185006</v>
      </c>
    </row>
    <row r="70" spans="2:4" ht="18">
      <c r="B70" s="12" t="s">
        <v>71</v>
      </c>
      <c r="C70" s="10">
        <v>246.547969783247</v>
      </c>
      <c r="D70" s="90">
        <v>286.30041585024105</v>
      </c>
    </row>
    <row r="71" spans="2:4" ht="18">
      <c r="B71" s="9" t="s">
        <v>72</v>
      </c>
      <c r="C71" s="10">
        <v>1562.68654049768</v>
      </c>
      <c r="D71" s="90">
        <v>1820.2483996640399</v>
      </c>
    </row>
    <row r="72" spans="2:4" ht="18">
      <c r="B72" s="6" t="s">
        <v>73</v>
      </c>
      <c r="C72" s="7">
        <v>318.59361759264499</v>
      </c>
      <c r="D72" s="8">
        <v>345.11059048514397</v>
      </c>
    </row>
    <row r="73" spans="2:4" ht="36">
      <c r="B73" s="6" t="s">
        <v>74</v>
      </c>
      <c r="C73" s="7">
        <v>7263.8887534953492</v>
      </c>
      <c r="D73" s="8">
        <v>6919.2644010732693</v>
      </c>
    </row>
    <row r="74" spans="2:4" ht="18">
      <c r="B74" s="6" t="s">
        <v>42</v>
      </c>
      <c r="C74" s="7">
        <v>69152.629886288763</v>
      </c>
      <c r="D74" s="8">
        <v>69964.717810973903</v>
      </c>
    </row>
    <row r="75" spans="2:4"/>
    <row r="76" spans="2:4" ht="18">
      <c r="B76" s="212" t="s">
        <v>238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E72"/>
  <sheetViews>
    <sheetView showGridLines="0" showRowColHeaders="0" zoomScale="50" zoomScaleNormal="50" workbookViewId="0"/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16384" width="10.85546875" hidden="1"/>
  </cols>
  <sheetData>
    <row r="1" spans="1:5"/>
    <row r="2" spans="1:5" s="124" customFormat="1" ht="50.1" customHeight="1">
      <c r="A2"/>
      <c r="B2" s="121" t="str">
        <f>+CONCATENATE("Consolidated Profit &amp; Loss - "&amp;Index!$B$5)</f>
        <v>Consolidated Profit &amp; Loss - 03M 2021</v>
      </c>
      <c r="C2" s="122"/>
      <c r="D2" s="122"/>
      <c r="E2" s="122"/>
    </row>
    <row r="3" spans="1:5" ht="60.95" customHeight="1"/>
    <row r="4" spans="1:5" ht="51" customHeight="1">
      <c r="B4" s="4"/>
      <c r="C4" s="27" t="s">
        <v>230</v>
      </c>
      <c r="D4" s="27" t="s">
        <v>229</v>
      </c>
    </row>
    <row r="5" spans="1:5" ht="18">
      <c r="B5" s="19" t="s">
        <v>75</v>
      </c>
      <c r="C5" s="20"/>
      <c r="D5" s="21"/>
    </row>
    <row r="6" spans="1:5" ht="18">
      <c r="B6" s="22" t="s">
        <v>205</v>
      </c>
      <c r="C6" s="10"/>
      <c r="D6" s="11"/>
    </row>
    <row r="7" spans="1:5" ht="18">
      <c r="B7" s="23" t="s">
        <v>81</v>
      </c>
      <c r="C7" s="10">
        <v>5143.1439703363203</v>
      </c>
      <c r="D7" s="11">
        <v>4938.8845029548902</v>
      </c>
    </row>
    <row r="8" spans="1:5" ht="18">
      <c r="B8" s="23" t="s">
        <v>82</v>
      </c>
      <c r="C8" s="10">
        <v>954.34313490157899</v>
      </c>
      <c r="D8" s="11">
        <v>956.77124902221203</v>
      </c>
    </row>
    <row r="9" spans="1:5" ht="18">
      <c r="B9" s="23" t="s">
        <v>83</v>
      </c>
      <c r="C9" s="10">
        <v>-938.445011781537</v>
      </c>
      <c r="D9" s="11">
        <v>-929.06132091721202</v>
      </c>
    </row>
    <row r="10" spans="1:5" ht="18">
      <c r="B10" s="23" t="s">
        <v>84</v>
      </c>
      <c r="C10" s="10"/>
      <c r="D10" s="11"/>
    </row>
    <row r="11" spans="1:5" ht="18">
      <c r="B11" s="24" t="s">
        <v>85</v>
      </c>
      <c r="C11" s="10">
        <v>-558.33391510932415</v>
      </c>
      <c r="D11" s="11">
        <v>-757.87794832587178</v>
      </c>
    </row>
    <row r="12" spans="1:5" ht="18">
      <c r="B12" s="24" t="s">
        <v>86</v>
      </c>
      <c r="C12" s="10">
        <v>-127.074768737155</v>
      </c>
      <c r="D12" s="11">
        <v>-114.194455765803</v>
      </c>
    </row>
    <row r="13" spans="1:5" ht="18">
      <c r="B13" s="24" t="s">
        <v>87</v>
      </c>
      <c r="C13" s="10">
        <v>-92.014412705457303</v>
      </c>
      <c r="D13" s="11">
        <v>-45.431047941401502</v>
      </c>
    </row>
    <row r="14" spans="1:5" ht="18">
      <c r="B14" s="22" t="s">
        <v>88</v>
      </c>
      <c r="C14" s="10">
        <v>6.2449018169821002</v>
      </c>
      <c r="D14" s="11">
        <v>0.64339657067091005</v>
      </c>
    </row>
    <row r="15" spans="1:5" ht="18">
      <c r="B15" s="22" t="s">
        <v>89</v>
      </c>
      <c r="C15" s="10"/>
      <c r="D15" s="11"/>
    </row>
    <row r="16" spans="1:5" ht="18">
      <c r="B16" s="23" t="s">
        <v>90</v>
      </c>
      <c r="C16" s="10">
        <v>546.65610917552203</v>
      </c>
      <c r="D16" s="11">
        <v>494.49661483430401</v>
      </c>
    </row>
    <row r="17" spans="2:4" ht="18">
      <c r="B17" s="23" t="s">
        <v>91</v>
      </c>
      <c r="C17" s="10">
        <v>45.435117366642594</v>
      </c>
      <c r="D17" s="11">
        <v>39.562704958557063</v>
      </c>
    </row>
    <row r="18" spans="2:4" ht="36">
      <c r="B18" s="22" t="s">
        <v>149</v>
      </c>
      <c r="C18" s="10">
        <v>-1.8105360418152099</v>
      </c>
      <c r="D18" s="11">
        <v>91.346385863359998</v>
      </c>
    </row>
    <row r="19" spans="2:4" ht="18">
      <c r="B19" s="22" t="s">
        <v>92</v>
      </c>
      <c r="C19" s="10">
        <v>20.3598352870385</v>
      </c>
      <c r="D19" s="11">
        <v>22.4733154219225</v>
      </c>
    </row>
    <row r="20" spans="2:4" ht="18">
      <c r="B20" s="22" t="s">
        <v>93</v>
      </c>
      <c r="C20" s="10">
        <v>15.464663863646399</v>
      </c>
      <c r="D20" s="11">
        <v>17.5936099791898</v>
      </c>
    </row>
    <row r="21" spans="2:4" ht="18">
      <c r="B21" s="22" t="s">
        <v>94</v>
      </c>
      <c r="C21" s="10">
        <v>477.70006076426898</v>
      </c>
      <c r="D21" s="11">
        <v>641.68977905163604</v>
      </c>
    </row>
    <row r="22" spans="2:4" ht="18">
      <c r="B22" s="22" t="s">
        <v>95</v>
      </c>
      <c r="C22" s="10">
        <v>24.360527533996901</v>
      </c>
      <c r="D22" s="11">
        <v>8.1806793713649704</v>
      </c>
    </row>
    <row r="23" spans="2:4" ht="18">
      <c r="B23" s="25" t="s">
        <v>78</v>
      </c>
      <c r="C23" s="7">
        <v>5516.0296766707197</v>
      </c>
      <c r="D23" s="8">
        <v>5365.0774650778203</v>
      </c>
    </row>
    <row r="24" spans="2:4" ht="18">
      <c r="B24" s="16" t="s">
        <v>76</v>
      </c>
      <c r="C24" s="17"/>
      <c r="D24" s="18"/>
    </row>
    <row r="25" spans="2:4" ht="18">
      <c r="B25" s="22" t="s">
        <v>96</v>
      </c>
      <c r="C25" s="10"/>
      <c r="D25" s="11"/>
    </row>
    <row r="26" spans="2:4" ht="18">
      <c r="B26" s="23" t="s">
        <v>97</v>
      </c>
      <c r="C26" s="10"/>
      <c r="D26" s="11"/>
    </row>
    <row r="27" spans="2:4" ht="18">
      <c r="B27" s="24" t="s">
        <v>98</v>
      </c>
      <c r="C27" s="10">
        <v>-3386.0572037016</v>
      </c>
      <c r="D27" s="11">
        <v>-2965.8320802211597</v>
      </c>
    </row>
    <row r="28" spans="2:4" ht="18">
      <c r="B28" s="24" t="s">
        <v>99</v>
      </c>
      <c r="C28" s="10">
        <v>-534.7190457644781</v>
      </c>
      <c r="D28" s="11">
        <v>-469.13568921540201</v>
      </c>
    </row>
    <row r="29" spans="2:4" ht="18">
      <c r="B29" s="24" t="s">
        <v>100</v>
      </c>
      <c r="C29" s="10">
        <v>925.651161054162</v>
      </c>
      <c r="D29" s="11">
        <v>608.69844963682101</v>
      </c>
    </row>
    <row r="30" spans="2:4" ht="18">
      <c r="B30" s="23" t="s">
        <v>101</v>
      </c>
      <c r="C30" s="10">
        <v>-201.25506418240599</v>
      </c>
      <c r="D30" s="11">
        <v>-187.137875126984</v>
      </c>
    </row>
    <row r="31" spans="2:4" ht="18">
      <c r="B31" s="22" t="s">
        <v>102</v>
      </c>
      <c r="C31" s="10">
        <v>459.13765855339796</v>
      </c>
      <c r="D31" s="11">
        <v>76.455243790835695</v>
      </c>
    </row>
    <row r="32" spans="2:4" ht="18">
      <c r="B32" s="22" t="s">
        <v>103</v>
      </c>
      <c r="C32" s="10">
        <v>-14.9687667273709</v>
      </c>
      <c r="D32" s="11">
        <v>-13.1120136872697</v>
      </c>
    </row>
    <row r="33" spans="2:4" ht="18">
      <c r="B33" s="22" t="s">
        <v>104</v>
      </c>
      <c r="C33" s="10"/>
      <c r="D33" s="11"/>
    </row>
    <row r="34" spans="2:4" ht="18">
      <c r="B34" s="23" t="s">
        <v>105</v>
      </c>
      <c r="C34" s="10">
        <v>-1214.4877588924801</v>
      </c>
      <c r="D34" s="11">
        <v>-1069.6890465879301</v>
      </c>
    </row>
    <row r="35" spans="2:4" ht="18">
      <c r="B35" s="23" t="s">
        <v>106</v>
      </c>
      <c r="C35" s="10">
        <v>-192.67393539419299</v>
      </c>
      <c r="D35" s="11">
        <v>-176.04908090217199</v>
      </c>
    </row>
    <row r="36" spans="2:4" ht="18">
      <c r="B36" s="23" t="s">
        <v>107</v>
      </c>
      <c r="C36" s="10">
        <v>160.89141730356801</v>
      </c>
      <c r="D36" s="11">
        <v>177.20592921401303</v>
      </c>
    </row>
    <row r="37" spans="2:4" ht="18">
      <c r="B37" s="22" t="s">
        <v>108</v>
      </c>
      <c r="C37" s="10">
        <v>2.3709510289933198E-6</v>
      </c>
      <c r="D37" s="11">
        <v>-4.7140855439806703E-6</v>
      </c>
    </row>
    <row r="38" spans="2:4" ht="18">
      <c r="B38" s="22" t="s">
        <v>206</v>
      </c>
      <c r="C38" s="10"/>
      <c r="D38" s="11"/>
    </row>
    <row r="39" spans="2:4" ht="18">
      <c r="B39" s="23" t="s">
        <v>90</v>
      </c>
      <c r="C39" s="10">
        <v>-341.37631417461</v>
      </c>
      <c r="D39" s="11">
        <v>-248.28856530492902</v>
      </c>
    </row>
    <row r="40" spans="2:4" ht="18">
      <c r="B40" s="23" t="s">
        <v>109</v>
      </c>
      <c r="C40" s="10">
        <v>-6.6755344394616101</v>
      </c>
      <c r="D40" s="11">
        <v>-13.7305555140073</v>
      </c>
    </row>
    <row r="41" spans="2:4" ht="36">
      <c r="B41" s="22" t="s">
        <v>150</v>
      </c>
      <c r="C41" s="10">
        <v>-308.21798409059801</v>
      </c>
      <c r="D41" s="11">
        <v>-9.8916664026915999</v>
      </c>
    </row>
    <row r="42" spans="2:4" ht="18">
      <c r="B42" s="22" t="s">
        <v>110</v>
      </c>
      <c r="C42" s="10">
        <v>-58.008353327026903</v>
      </c>
      <c r="D42" s="11">
        <v>-50.8999353911749</v>
      </c>
    </row>
    <row r="43" spans="2:4" ht="18">
      <c r="B43" s="22" t="s">
        <v>111</v>
      </c>
      <c r="C43" s="10">
        <v>-32.238980269338398</v>
      </c>
      <c r="D43" s="11">
        <v>-33.712250297757798</v>
      </c>
    </row>
    <row r="44" spans="2:4" ht="18">
      <c r="B44" s="22" t="s">
        <v>112</v>
      </c>
      <c r="C44" s="10">
        <v>-454.57337666876202</v>
      </c>
      <c r="D44" s="11">
        <v>-635.00284055552311</v>
      </c>
    </row>
    <row r="45" spans="2:4" ht="18">
      <c r="B45" s="22" t="s">
        <v>113</v>
      </c>
      <c r="C45" s="10">
        <v>-25.241344782847001</v>
      </c>
      <c r="D45" s="11">
        <v>-13.197243505985499</v>
      </c>
    </row>
    <row r="46" spans="2:4" ht="18">
      <c r="B46" s="25" t="s">
        <v>79</v>
      </c>
      <c r="C46" s="7">
        <v>-5224.8134231331005</v>
      </c>
      <c r="D46" s="8">
        <v>-5023.3192247853995</v>
      </c>
    </row>
    <row r="47" spans="2:4" ht="18">
      <c r="B47" s="25" t="s">
        <v>80</v>
      </c>
      <c r="C47" s="7">
        <v>291.2162535376192</v>
      </c>
      <c r="D47" s="8">
        <v>341.75824029242085</v>
      </c>
    </row>
    <row r="48" spans="2:4" ht="20.100000000000001" customHeight="1">
      <c r="B48" s="38" t="s">
        <v>77</v>
      </c>
      <c r="C48" s="1"/>
      <c r="D48" s="27"/>
    </row>
    <row r="49" spans="2:4" ht="18">
      <c r="B49" s="22" t="s">
        <v>114</v>
      </c>
      <c r="C49" s="10">
        <v>85.139817160058897</v>
      </c>
      <c r="D49" s="11">
        <v>76.418638551460305</v>
      </c>
    </row>
    <row r="50" spans="2:4" ht="18">
      <c r="B50" s="22" t="s">
        <v>115</v>
      </c>
      <c r="C50" s="10">
        <v>-97.518780334064601</v>
      </c>
      <c r="D50" s="11">
        <v>-96.131714133306602</v>
      </c>
    </row>
    <row r="51" spans="2:4" ht="18">
      <c r="B51" s="22" t="s">
        <v>132</v>
      </c>
      <c r="C51" s="10"/>
      <c r="D51" s="11"/>
    </row>
    <row r="52" spans="2:4" ht="18">
      <c r="B52" s="23" t="s">
        <v>131</v>
      </c>
      <c r="C52" s="10">
        <v>10.845105596072459</v>
      </c>
      <c r="D52" s="11">
        <v>13.90128173059891</v>
      </c>
    </row>
    <row r="53" spans="2:4" ht="18">
      <c r="B53" s="23" t="s">
        <v>128</v>
      </c>
      <c r="C53" s="10">
        <v>-21.679315960816883</v>
      </c>
      <c r="D53" s="11">
        <v>-20.435832608913724</v>
      </c>
    </row>
    <row r="54" spans="2:4" ht="18">
      <c r="B54" s="22" t="s">
        <v>116</v>
      </c>
      <c r="C54" s="10"/>
      <c r="D54" s="11"/>
    </row>
    <row r="55" spans="2:4" ht="18">
      <c r="B55" s="23" t="s">
        <v>117</v>
      </c>
      <c r="C55" s="10">
        <v>1.1741097914116001</v>
      </c>
      <c r="D55" s="11">
        <v>1.5188320818678001</v>
      </c>
    </row>
    <row r="56" spans="2:4" ht="18">
      <c r="B56" s="23" t="s">
        <v>118</v>
      </c>
      <c r="C56" s="10">
        <v>-2.5000000000000001E-3</v>
      </c>
      <c r="D56" s="11">
        <v>-5.0463105719687</v>
      </c>
    </row>
    <row r="57" spans="2:4" ht="18">
      <c r="B57" s="22" t="s">
        <v>119</v>
      </c>
      <c r="C57" s="10">
        <v>3.6996400199999999</v>
      </c>
      <c r="D57" s="11">
        <v>0.48674054</v>
      </c>
    </row>
    <row r="58" spans="2:4" ht="18">
      <c r="B58" s="22" t="s">
        <v>126</v>
      </c>
      <c r="C58" s="10">
        <v>-1.3940877199999999</v>
      </c>
      <c r="D58" s="11">
        <v>-1.5750412699999499</v>
      </c>
    </row>
    <row r="59" spans="2:4" ht="36">
      <c r="B59" s="22" t="s">
        <v>127</v>
      </c>
      <c r="C59" s="10">
        <v>0</v>
      </c>
      <c r="D59" s="11">
        <v>0</v>
      </c>
    </row>
    <row r="60" spans="2:4" ht="18">
      <c r="B60" s="25" t="s">
        <v>120</v>
      </c>
      <c r="C60" s="7">
        <v>-19.736011447338701</v>
      </c>
      <c r="D60" s="8">
        <v>-30.863405680261902</v>
      </c>
    </row>
    <row r="61" spans="2:4" ht="18">
      <c r="B61" s="25" t="s">
        <v>121</v>
      </c>
      <c r="C61" s="7">
        <v>-4.18673971060137</v>
      </c>
      <c r="D61" s="8">
        <v>-2.8290854247879502</v>
      </c>
    </row>
    <row r="62" spans="2:4" ht="18">
      <c r="B62" s="6" t="s">
        <v>122</v>
      </c>
      <c r="C62" s="7">
        <v>267.293502379676</v>
      </c>
      <c r="D62" s="8">
        <v>308.065749187373</v>
      </c>
    </row>
    <row r="63" spans="2:4" ht="18">
      <c r="B63" s="6" t="s">
        <v>151</v>
      </c>
      <c r="C63" s="7">
        <v>-72.939401122465796</v>
      </c>
      <c r="D63" s="8">
        <v>-75.611575667279098</v>
      </c>
    </row>
    <row r="64" spans="2:4" ht="18">
      <c r="B64" s="6" t="s">
        <v>123</v>
      </c>
      <c r="C64" s="7">
        <v>194.354101257211</v>
      </c>
      <c r="D64" s="8">
        <v>232.45417352009201</v>
      </c>
    </row>
    <row r="65" spans="2:4" ht="18">
      <c r="B65" s="6" t="s">
        <v>124</v>
      </c>
      <c r="C65" s="7">
        <v>0</v>
      </c>
      <c r="D65" s="8">
        <v>0</v>
      </c>
    </row>
    <row r="66" spans="2:4" ht="18">
      <c r="B66" s="6" t="s">
        <v>125</v>
      </c>
      <c r="C66" s="7">
        <v>194.354101257211</v>
      </c>
      <c r="D66" s="8">
        <v>232.45417352009201</v>
      </c>
    </row>
    <row r="67" spans="2:4" ht="18">
      <c r="B67" s="22" t="s">
        <v>129</v>
      </c>
      <c r="C67" s="10">
        <v>67.559117214436213</v>
      </c>
      <c r="D67" s="11">
        <v>59.1261171774484</v>
      </c>
    </row>
    <row r="68" spans="2:4" ht="18">
      <c r="B68" s="26" t="s">
        <v>130</v>
      </c>
      <c r="C68" s="14">
        <v>126.794515384129</v>
      </c>
      <c r="D68" s="15">
        <v>173.328336808578</v>
      </c>
    </row>
    <row r="69" spans="2:4"/>
    <row r="70" spans="2:4" ht="18">
      <c r="B70" s="212" t="s">
        <v>238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1E05"/>
    <pageSetUpPr fitToPage="1"/>
  </sheetPr>
  <dimension ref="B1:AA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/>
    <row r="2" spans="2:23" s="3" customFormat="1" ht="50.1" customHeight="1">
      <c r="B2" s="121" t="str">
        <f>+CONCATENATE("Consolidated Profit &amp; Loss by Business Unit - "&amp;Index!$B$5)</f>
        <v>Consolidated Profit &amp; Loss by Business Unit - 03M 2021</v>
      </c>
      <c r="C2" s="122"/>
      <c r="D2" s="122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2:23" ht="68.45" customHeight="1">
      <c r="B3" s="42"/>
    </row>
    <row r="4" spans="2:23" ht="27.95" customHeight="1">
      <c r="B4" s="42"/>
      <c r="C4" s="215" t="s">
        <v>0</v>
      </c>
      <c r="D4" s="216"/>
      <c r="E4" s="215" t="s">
        <v>8</v>
      </c>
      <c r="F4" s="216"/>
      <c r="G4" s="215" t="s">
        <v>7</v>
      </c>
      <c r="H4" s="216"/>
      <c r="I4" s="215" t="s">
        <v>155</v>
      </c>
      <c r="J4" s="216"/>
      <c r="K4" s="215" t="s">
        <v>10</v>
      </c>
      <c r="L4" s="216"/>
      <c r="M4" s="215" t="s">
        <v>9</v>
      </c>
      <c r="N4" s="216"/>
      <c r="O4" s="215" t="s">
        <v>208</v>
      </c>
      <c r="P4" s="216"/>
      <c r="Q4" s="215" t="s">
        <v>1</v>
      </c>
      <c r="R4" s="216"/>
      <c r="S4" s="215" t="s">
        <v>182</v>
      </c>
      <c r="T4" s="216"/>
      <c r="U4" s="215" t="s">
        <v>183</v>
      </c>
      <c r="V4" s="216"/>
    </row>
    <row r="5" spans="2:23" s="88" customFormat="1" ht="36" customHeight="1">
      <c r="B5" s="43"/>
      <c r="C5" s="65" t="s">
        <v>230</v>
      </c>
      <c r="D5" s="65" t="s">
        <v>229</v>
      </c>
      <c r="E5" s="65" t="s">
        <v>230</v>
      </c>
      <c r="F5" s="65" t="s">
        <v>229</v>
      </c>
      <c r="G5" s="65" t="s">
        <v>230</v>
      </c>
      <c r="H5" s="65" t="s">
        <v>229</v>
      </c>
      <c r="I5" s="65" t="s">
        <v>230</v>
      </c>
      <c r="J5" s="65" t="s">
        <v>229</v>
      </c>
      <c r="K5" s="65" t="s">
        <v>230</v>
      </c>
      <c r="L5" s="65" t="s">
        <v>229</v>
      </c>
      <c r="M5" s="65" t="s">
        <v>230</v>
      </c>
      <c r="N5" s="65" t="s">
        <v>229</v>
      </c>
      <c r="O5" s="65" t="s">
        <v>230</v>
      </c>
      <c r="P5" s="65" t="s">
        <v>229</v>
      </c>
      <c r="Q5" s="65" t="s">
        <v>230</v>
      </c>
      <c r="R5" s="65" t="s">
        <v>229</v>
      </c>
      <c r="S5" s="65" t="s">
        <v>230</v>
      </c>
      <c r="T5" s="65" t="s">
        <v>229</v>
      </c>
      <c r="U5" s="65" t="s">
        <v>230</v>
      </c>
      <c r="V5" s="65" t="s">
        <v>229</v>
      </c>
    </row>
    <row r="6" spans="2:23" ht="18" customHeight="1">
      <c r="B6" s="44" t="s">
        <v>184</v>
      </c>
      <c r="C6" s="45">
        <v>1943.76157506</v>
      </c>
      <c r="D6" s="45">
        <v>2021.7208693500002</v>
      </c>
      <c r="E6" s="45">
        <v>500.47878293501202</v>
      </c>
      <c r="F6" s="45">
        <v>482.15530165825902</v>
      </c>
      <c r="G6" s="45">
        <v>509.64501601049102</v>
      </c>
      <c r="H6" s="45">
        <v>454.54945995205298</v>
      </c>
      <c r="I6" s="45">
        <v>393.86603325545201</v>
      </c>
      <c r="J6" s="45">
        <v>340.72504685609505</v>
      </c>
      <c r="K6" s="45">
        <v>310.72252057448003</v>
      </c>
      <c r="L6" s="45">
        <v>326.27171226072005</v>
      </c>
      <c r="M6" s="45">
        <v>342.64536380101799</v>
      </c>
      <c r="N6" s="45">
        <v>355.94687775526</v>
      </c>
      <c r="O6" s="45">
        <v>1304.78662362455</v>
      </c>
      <c r="P6" s="45">
        <v>1418.9645577030701</v>
      </c>
      <c r="Q6" s="45">
        <v>219.66963364701201</v>
      </c>
      <c r="R6" s="45">
        <v>118.64038117999999</v>
      </c>
      <c r="S6" s="45">
        <v>-628.05957040504495</v>
      </c>
      <c r="T6" s="45">
        <v>-749.01565396395631</v>
      </c>
      <c r="U6" s="45">
        <v>4897.51597850297</v>
      </c>
      <c r="V6" s="45">
        <v>4769.958552751501</v>
      </c>
    </row>
    <row r="7" spans="2:23" ht="18" customHeight="1">
      <c r="B7" s="46" t="s">
        <v>185</v>
      </c>
      <c r="C7" s="47">
        <v>1125.36947147</v>
      </c>
      <c r="D7" s="47">
        <v>1128.4873725499999</v>
      </c>
      <c r="E7" s="47">
        <v>392.44050584861395</v>
      </c>
      <c r="F7" s="47">
        <v>300.79190235448198</v>
      </c>
      <c r="G7" s="47">
        <v>442.663282782615</v>
      </c>
      <c r="H7" s="47">
        <v>366.734716772936</v>
      </c>
      <c r="I7" s="47">
        <v>229.89845621013902</v>
      </c>
      <c r="J7" s="47">
        <v>192.99179196137601</v>
      </c>
      <c r="K7" s="47">
        <v>166.215604511892</v>
      </c>
      <c r="L7" s="47">
        <v>150.944154313208</v>
      </c>
      <c r="M7" s="47">
        <v>212.508573457616</v>
      </c>
      <c r="N7" s="47">
        <v>196.482847305533</v>
      </c>
      <c r="O7" s="47">
        <v>616.39564464333398</v>
      </c>
      <c r="P7" s="47">
        <v>607.10866321060701</v>
      </c>
      <c r="Q7" s="47">
        <v>152.924536988532</v>
      </c>
      <c r="R7" s="47">
        <v>101.62442586</v>
      </c>
      <c r="S7" s="47">
        <v>-1.3520246307820685</v>
      </c>
      <c r="T7" s="47">
        <v>0.96477700902801011</v>
      </c>
      <c r="U7" s="47">
        <v>3337.06405128196</v>
      </c>
      <c r="V7" s="47">
        <v>3046.1306513371701</v>
      </c>
    </row>
    <row r="8" spans="2:23" ht="21.75" customHeight="1">
      <c r="B8" s="46" t="s">
        <v>186</v>
      </c>
      <c r="C8" s="47">
        <v>-829.33187092431604</v>
      </c>
      <c r="D8" s="47">
        <v>-797.27964652092408</v>
      </c>
      <c r="E8" s="47">
        <v>-236.74408601526201</v>
      </c>
      <c r="F8" s="47">
        <v>-155.61440977625401</v>
      </c>
      <c r="G8" s="47">
        <v>-317.71111214242802</v>
      </c>
      <c r="H8" s="47">
        <v>-234.99810132456901</v>
      </c>
      <c r="I8" s="47">
        <v>-174.97832410788737</v>
      </c>
      <c r="J8" s="47">
        <v>-141.73997243373313</v>
      </c>
      <c r="K8" s="47">
        <v>-102.80688232556871</v>
      </c>
      <c r="L8" s="47">
        <v>-86.464638196254484</v>
      </c>
      <c r="M8" s="47">
        <v>-131.10963105830814</v>
      </c>
      <c r="N8" s="47">
        <v>-138.59880987605655</v>
      </c>
      <c r="O8" s="47">
        <v>-467.95658004574602</v>
      </c>
      <c r="P8" s="47">
        <v>-409.42152480169898</v>
      </c>
      <c r="Q8" s="47">
        <v>-102.52878077707</v>
      </c>
      <c r="R8" s="47">
        <v>-52.458035901977702</v>
      </c>
      <c r="S8" s="47">
        <v>-0.32331975562202331</v>
      </c>
      <c r="T8" s="47">
        <v>-2.6315214975145218</v>
      </c>
      <c r="U8" s="47">
        <v>-2363.4905871522083</v>
      </c>
      <c r="V8" s="47">
        <v>-2019.2066603289827</v>
      </c>
    </row>
    <row r="9" spans="2:23" ht="18" customHeight="1">
      <c r="B9" s="46" t="s">
        <v>187</v>
      </c>
      <c r="C9" s="47">
        <v>-238.744298324889</v>
      </c>
      <c r="D9" s="47">
        <v>-237.70360886815101</v>
      </c>
      <c r="E9" s="47">
        <v>-136.20920693929301</v>
      </c>
      <c r="F9" s="47">
        <v>-109.67646044081201</v>
      </c>
      <c r="G9" s="47">
        <v>-135.45996415049001</v>
      </c>
      <c r="H9" s="47">
        <v>-121.68115932155401</v>
      </c>
      <c r="I9" s="47">
        <v>-57.040180562736403</v>
      </c>
      <c r="J9" s="47">
        <v>-58.966469338811301</v>
      </c>
      <c r="K9" s="47">
        <v>-59.453408944760902</v>
      </c>
      <c r="L9" s="47">
        <v>-51.200781867777501</v>
      </c>
      <c r="M9" s="47">
        <v>-54.553922832544501</v>
      </c>
      <c r="N9" s="47">
        <v>-42.743732791637704</v>
      </c>
      <c r="O9" s="47">
        <v>-205.56158269174401</v>
      </c>
      <c r="P9" s="47">
        <v>-167.74928639334701</v>
      </c>
      <c r="Q9" s="47">
        <v>-61.314579150188699</v>
      </c>
      <c r="R9" s="47">
        <v>-45.828558272093098</v>
      </c>
      <c r="S9" s="47">
        <v>2.9982288554335454</v>
      </c>
      <c r="T9" s="47">
        <v>1.0579379506834958</v>
      </c>
      <c r="U9" s="47">
        <v>-945.33891474121299</v>
      </c>
      <c r="V9" s="47">
        <v>-834.49211934350024</v>
      </c>
    </row>
    <row r="10" spans="2:23" ht="18" customHeight="1">
      <c r="B10" s="46" t="s">
        <v>188</v>
      </c>
      <c r="C10" s="47">
        <v>-18.188601560000002</v>
      </c>
      <c r="D10" s="47">
        <v>-17.894757760000001</v>
      </c>
      <c r="E10" s="47">
        <v>-4.8388436012489204E-2</v>
      </c>
      <c r="F10" s="47">
        <v>-8.5372783336663E-3</v>
      </c>
      <c r="G10" s="47">
        <v>2.96499948162</v>
      </c>
      <c r="H10" s="47">
        <v>2.23699017359999</v>
      </c>
      <c r="I10" s="47">
        <v>-1.38935579662921</v>
      </c>
      <c r="J10" s="47">
        <v>-1.4315877314449821</v>
      </c>
      <c r="K10" s="47">
        <v>0.50886101740680989</v>
      </c>
      <c r="L10" s="47">
        <v>2.7763589084915012</v>
      </c>
      <c r="M10" s="47">
        <v>-7.559231928101104</v>
      </c>
      <c r="N10" s="47">
        <v>-1.3664923631959101</v>
      </c>
      <c r="O10" s="47">
        <v>-0.22779359051039599</v>
      </c>
      <c r="P10" s="47">
        <v>-0.111321384335136</v>
      </c>
      <c r="Q10" s="47">
        <v>-4.6502159160019296</v>
      </c>
      <c r="R10" s="47">
        <v>-3.6164319852064599</v>
      </c>
      <c r="S10" s="47">
        <v>-1.8579132423679923E-2</v>
      </c>
      <c r="T10" s="47">
        <v>-5.5392358601638082E-2</v>
      </c>
      <c r="U10" s="47">
        <v>-28.608305860652003</v>
      </c>
      <c r="V10" s="47">
        <v>-19.471171779026303</v>
      </c>
    </row>
    <row r="11" spans="2:23" s="89" customFormat="1" ht="18" customHeight="1">
      <c r="B11" s="48" t="s">
        <v>189</v>
      </c>
      <c r="C11" s="49">
        <v>39.104700660794968</v>
      </c>
      <c r="D11" s="49">
        <v>75.609359400924831</v>
      </c>
      <c r="E11" s="49">
        <v>19.43882445804644</v>
      </c>
      <c r="F11" s="49">
        <v>35.492494859082292</v>
      </c>
      <c r="G11" s="49">
        <v>-7.5427940286830317</v>
      </c>
      <c r="H11" s="49">
        <v>12.292446300412974</v>
      </c>
      <c r="I11" s="49">
        <v>-3.5094042571139701</v>
      </c>
      <c r="J11" s="49">
        <v>-9.1462375426134024</v>
      </c>
      <c r="K11" s="49">
        <v>4.4641742589691962</v>
      </c>
      <c r="L11" s="49">
        <v>16.055093157667521</v>
      </c>
      <c r="M11" s="49">
        <v>19.285787638662249</v>
      </c>
      <c r="N11" s="49">
        <v>13.773812274642836</v>
      </c>
      <c r="O11" s="49">
        <v>-57.350311684666444</v>
      </c>
      <c r="P11" s="49">
        <v>29.826530631225886</v>
      </c>
      <c r="Q11" s="49">
        <v>-15.569038854728628</v>
      </c>
      <c r="R11" s="49">
        <v>-0.27860029927725716</v>
      </c>
      <c r="S11" s="49">
        <v>1.3043053366059958</v>
      </c>
      <c r="T11" s="49">
        <v>-0.6641988964046539</v>
      </c>
      <c r="U11" s="49">
        <v>-0.37375647211323582</v>
      </c>
      <c r="V11" s="49">
        <v>172.96069988566086</v>
      </c>
    </row>
    <row r="12" spans="2:23" ht="18" customHeight="1">
      <c r="B12" s="46" t="s">
        <v>190</v>
      </c>
      <c r="C12" s="47">
        <v>49.051586917708896</v>
      </c>
      <c r="D12" s="47">
        <v>26.141350077373399</v>
      </c>
      <c r="E12" s="47">
        <v>32.637811425537798</v>
      </c>
      <c r="F12" s="47">
        <v>7.8709680283598011</v>
      </c>
      <c r="G12" s="47">
        <v>39.933561277257397</v>
      </c>
      <c r="H12" s="47">
        <v>23.914741294029128</v>
      </c>
      <c r="I12" s="47">
        <v>10.508533379441801</v>
      </c>
      <c r="J12" s="47">
        <v>15.422138171230902</v>
      </c>
      <c r="K12" s="47">
        <v>17.336155553237504</v>
      </c>
      <c r="L12" s="47">
        <v>14.110592487161432</v>
      </c>
      <c r="M12" s="47">
        <v>8.6387075542853005</v>
      </c>
      <c r="N12" s="47">
        <v>6.9524648364647197</v>
      </c>
      <c r="O12" s="47">
        <v>21.913822747262952</v>
      </c>
      <c r="P12" s="47">
        <v>12.715613040572963</v>
      </c>
      <c r="Q12" s="47">
        <v>0.39794083181989415</v>
      </c>
      <c r="R12" s="47">
        <v>2.2592596700000098</v>
      </c>
      <c r="S12" s="47">
        <v>-2.9728269391272084</v>
      </c>
      <c r="T12" s="47">
        <v>1.8300317433596647</v>
      </c>
      <c r="U12" s="47">
        <v>177.44529274742433</v>
      </c>
      <c r="V12" s="47">
        <v>111.21715934855204</v>
      </c>
    </row>
    <row r="13" spans="2:23" ht="18" customHeight="1">
      <c r="B13" s="50" t="s">
        <v>191</v>
      </c>
      <c r="C13" s="51">
        <v>-6.3972677199999994</v>
      </c>
      <c r="D13" s="51">
        <v>-11.16133709</v>
      </c>
      <c r="E13" s="51">
        <v>-7.3879548119999999E-2</v>
      </c>
      <c r="F13" s="51">
        <v>-1.041270313E-3</v>
      </c>
      <c r="G13" s="51">
        <v>-2.2214883242400001</v>
      </c>
      <c r="H13" s="51">
        <v>-0.162887634</v>
      </c>
      <c r="I13" s="51">
        <v>-0.61396375296005379</v>
      </c>
      <c r="J13" s="51">
        <v>-0.54750180208573895</v>
      </c>
      <c r="K13" s="51">
        <v>-3.540772851999998E-2</v>
      </c>
      <c r="L13" s="51">
        <v>-0.1665271753</v>
      </c>
      <c r="M13" s="51">
        <v>0.18756730669374963</v>
      </c>
      <c r="N13" s="51">
        <v>-7.5732064257861401E-2</v>
      </c>
      <c r="O13" s="51">
        <v>-2.3546764846182398</v>
      </c>
      <c r="P13" s="51">
        <v>-2.0247233078776601</v>
      </c>
      <c r="Q13" s="51">
        <v>0</v>
      </c>
      <c r="R13" s="51">
        <v>0</v>
      </c>
      <c r="S13" s="51">
        <v>-6.9999999999663665E-3</v>
      </c>
      <c r="T13" s="51">
        <v>-3.1499999999714417E-3</v>
      </c>
      <c r="U13" s="51">
        <v>-11.51611625176451</v>
      </c>
      <c r="V13" s="51">
        <v>-14.142900343834233</v>
      </c>
    </row>
    <row r="14" spans="2:23" ht="18" customHeight="1">
      <c r="B14" s="52" t="s">
        <v>192</v>
      </c>
      <c r="C14" s="53">
        <v>81.759019858503862</v>
      </c>
      <c r="D14" s="53">
        <v>90.58937238829823</v>
      </c>
      <c r="E14" s="53">
        <v>52.002756335464241</v>
      </c>
      <c r="F14" s="53">
        <v>43.362421617129094</v>
      </c>
      <c r="G14" s="53">
        <v>30.169278924334364</v>
      </c>
      <c r="H14" s="53">
        <v>36.044299960442103</v>
      </c>
      <c r="I14" s="53">
        <v>6.385165369367777</v>
      </c>
      <c r="J14" s="53">
        <v>5.7283988265317607</v>
      </c>
      <c r="K14" s="53">
        <v>21.764922083686699</v>
      </c>
      <c r="L14" s="53">
        <v>29.999158469528954</v>
      </c>
      <c r="M14" s="53">
        <v>28.112062499641301</v>
      </c>
      <c r="N14" s="53">
        <v>20.650545046849697</v>
      </c>
      <c r="O14" s="53">
        <v>-37.791165422021734</v>
      </c>
      <c r="P14" s="53">
        <v>40.51742036392119</v>
      </c>
      <c r="Q14" s="53">
        <v>-15.171098022908733</v>
      </c>
      <c r="R14" s="53">
        <v>1.9806593707227527</v>
      </c>
      <c r="S14" s="53">
        <v>-1.6755216025211901</v>
      </c>
      <c r="T14" s="53">
        <v>1.1626828469550394</v>
      </c>
      <c r="U14" s="53">
        <v>165.55542002354659</v>
      </c>
      <c r="V14" s="53">
        <v>270.03495889037868</v>
      </c>
    </row>
    <row r="15" spans="2:23" ht="18" customHeight="1">
      <c r="B15" s="54" t="s">
        <v>184</v>
      </c>
      <c r="C15" s="55">
        <v>471.47220568999995</v>
      </c>
      <c r="D15" s="55">
        <v>463.26063101999995</v>
      </c>
      <c r="E15" s="55">
        <v>337.51726340356799</v>
      </c>
      <c r="F15" s="55">
        <v>246.854770815188</v>
      </c>
      <c r="G15" s="55">
        <v>0.85415010399150193</v>
      </c>
      <c r="H15" s="55">
        <v>0.199265320948008</v>
      </c>
      <c r="I15" s="55">
        <v>79.352041507205996</v>
      </c>
      <c r="J15" s="55">
        <v>89.929970184906296</v>
      </c>
      <c r="K15" s="55">
        <v>60.398426084527799</v>
      </c>
      <c r="L15" s="55">
        <v>59.241377431706198</v>
      </c>
      <c r="M15" s="55">
        <v>141.56962671282801</v>
      </c>
      <c r="N15" s="55">
        <v>98.626987576143705</v>
      </c>
      <c r="O15" s="55">
        <v>108.79136137824899</v>
      </c>
      <c r="P15" s="55">
        <v>167.53384230621501</v>
      </c>
      <c r="Q15" s="55">
        <v>0</v>
      </c>
      <c r="R15" s="55">
        <v>0</v>
      </c>
      <c r="S15" s="55">
        <v>1.6051854559790968E-2</v>
      </c>
      <c r="T15" s="55">
        <v>5.0354570493043864E-2</v>
      </c>
      <c r="U15" s="55">
        <v>1199.9711267349301</v>
      </c>
      <c r="V15" s="55">
        <v>1125.6971992256003</v>
      </c>
    </row>
    <row r="16" spans="2:23" ht="18" customHeight="1">
      <c r="B16" s="46" t="s">
        <v>185</v>
      </c>
      <c r="C16" s="47">
        <v>433.00255711</v>
      </c>
      <c r="D16" s="47">
        <v>426.08781950999997</v>
      </c>
      <c r="E16" s="47">
        <v>290.42000135697197</v>
      </c>
      <c r="F16" s="47">
        <v>225.43354037967399</v>
      </c>
      <c r="G16" s="47">
        <v>1.1285697245312598</v>
      </c>
      <c r="H16" s="47">
        <v>0.80265389287742406</v>
      </c>
      <c r="I16" s="47">
        <v>77.553476116425301</v>
      </c>
      <c r="J16" s="47">
        <v>88.3197213799602</v>
      </c>
      <c r="K16" s="47">
        <v>47.135038746882302</v>
      </c>
      <c r="L16" s="47">
        <v>43.0216593782012</v>
      </c>
      <c r="M16" s="47">
        <v>105.84019792676901</v>
      </c>
      <c r="N16" s="47">
        <v>65.639743061441195</v>
      </c>
      <c r="O16" s="47">
        <v>89.461800639968502</v>
      </c>
      <c r="P16" s="47">
        <v>153.62571528135499</v>
      </c>
      <c r="Q16" s="47">
        <v>0</v>
      </c>
      <c r="R16" s="47">
        <v>0</v>
      </c>
      <c r="S16" s="47">
        <v>1.3304000921763759E-2</v>
      </c>
      <c r="T16" s="47">
        <v>2.947480614099186E-2</v>
      </c>
      <c r="U16" s="47">
        <v>1044.5549456224701</v>
      </c>
      <c r="V16" s="47">
        <v>1002.9603276896501</v>
      </c>
    </row>
    <row r="17" spans="2:22" ht="18" customHeight="1">
      <c r="B17" s="46" t="s">
        <v>186</v>
      </c>
      <c r="C17" s="47">
        <v>-236.63328125999996</v>
      </c>
      <c r="D17" s="47">
        <v>-486.54118219000003</v>
      </c>
      <c r="E17" s="47">
        <v>-83.385592345512507</v>
      </c>
      <c r="F17" s="47">
        <v>-111.6401230344578</v>
      </c>
      <c r="G17" s="47">
        <v>-0.33234636081888447</v>
      </c>
      <c r="H17" s="47">
        <v>-0.142166077072712</v>
      </c>
      <c r="I17" s="47">
        <v>121.95472850132721</v>
      </c>
      <c r="J17" s="47">
        <v>-92.810971566518603</v>
      </c>
      <c r="K17" s="47">
        <v>-40.165175467040804</v>
      </c>
      <c r="L17" s="47">
        <v>-41.452619426710129</v>
      </c>
      <c r="M17" s="47">
        <v>-74.437949899256282</v>
      </c>
      <c r="N17" s="47">
        <v>-56.928067516043221</v>
      </c>
      <c r="O17" s="47">
        <v>-75.713847476772415</v>
      </c>
      <c r="P17" s="47">
        <v>-141.31343684483531</v>
      </c>
      <c r="Q17" s="47">
        <v>0</v>
      </c>
      <c r="R17" s="47">
        <v>0</v>
      </c>
      <c r="S17" s="47">
        <v>-7.2093080187869418E-3</v>
      </c>
      <c r="T17" s="47">
        <v>-2.8737838543282122E-2</v>
      </c>
      <c r="U17" s="47">
        <v>-388.72067361609243</v>
      </c>
      <c r="V17" s="47">
        <v>-930.85730449418111</v>
      </c>
    </row>
    <row r="18" spans="2:22" ht="18" customHeight="1">
      <c r="B18" s="46" t="s">
        <v>187</v>
      </c>
      <c r="C18" s="47">
        <v>-61.669758950000002</v>
      </c>
      <c r="D18" s="47">
        <v>-60.102956850000005</v>
      </c>
      <c r="E18" s="47">
        <v>-151.927009572321</v>
      </c>
      <c r="F18" s="47">
        <v>-105.19545670515799</v>
      </c>
      <c r="G18" s="47">
        <v>-0.66015485813510899</v>
      </c>
      <c r="H18" s="47">
        <v>-0.43848367390445597</v>
      </c>
      <c r="I18" s="47">
        <v>-5.7599637572513904</v>
      </c>
      <c r="J18" s="47">
        <v>-6.1597600934940404</v>
      </c>
      <c r="K18" s="47">
        <v>-25.2522158271134</v>
      </c>
      <c r="L18" s="47">
        <v>-20.3403093910288</v>
      </c>
      <c r="M18" s="47">
        <v>-23.840594158895698</v>
      </c>
      <c r="N18" s="47">
        <v>-23.363419193635799</v>
      </c>
      <c r="O18" s="47">
        <v>-31.817803737023201</v>
      </c>
      <c r="P18" s="47">
        <v>-18.427777819289201</v>
      </c>
      <c r="Q18" s="47">
        <v>0</v>
      </c>
      <c r="R18" s="47">
        <v>0</v>
      </c>
      <c r="S18" s="47">
        <v>-3.8613811551719834E-3</v>
      </c>
      <c r="T18" s="47">
        <v>-1.1915206076708273E-2</v>
      </c>
      <c r="U18" s="47">
        <v>-300.93136224189499</v>
      </c>
      <c r="V18" s="47">
        <v>-234.04007893258697</v>
      </c>
    </row>
    <row r="19" spans="2:22" ht="18" customHeight="1">
      <c r="B19" s="46" t="s">
        <v>188</v>
      </c>
      <c r="C19" s="47">
        <v>-7.7898047499999992</v>
      </c>
      <c r="D19" s="47">
        <v>-8.0788256099999991</v>
      </c>
      <c r="E19" s="47">
        <v>-0.30754908033525696</v>
      </c>
      <c r="F19" s="47">
        <v>-0.12955831874322801</v>
      </c>
      <c r="G19" s="47">
        <v>0</v>
      </c>
      <c r="H19" s="47">
        <v>0</v>
      </c>
      <c r="I19" s="47">
        <v>0.18376263752171801</v>
      </c>
      <c r="J19" s="47">
        <v>0.15782236397812999</v>
      </c>
      <c r="K19" s="47">
        <v>-0.18938875419603499</v>
      </c>
      <c r="L19" s="47">
        <v>-0.18109518510564898</v>
      </c>
      <c r="M19" s="47">
        <v>-0.82263589107642687</v>
      </c>
      <c r="N19" s="47">
        <v>-0.70830354450518229</v>
      </c>
      <c r="O19" s="47">
        <v>-0.11421652354638601</v>
      </c>
      <c r="P19" s="47">
        <v>-1.4560693262034701E-2</v>
      </c>
      <c r="Q19" s="47">
        <v>0</v>
      </c>
      <c r="R19" s="47">
        <v>0</v>
      </c>
      <c r="S19" s="47">
        <v>-3.7981770400019599E-4</v>
      </c>
      <c r="T19" s="47">
        <v>-9.272025879887185E-4</v>
      </c>
      <c r="U19" s="47">
        <v>-9.0402121793363861</v>
      </c>
      <c r="V19" s="47">
        <v>-8.9554481902259511</v>
      </c>
    </row>
    <row r="20" spans="2:22" ht="18" customHeight="1">
      <c r="B20" s="48" t="s">
        <v>189</v>
      </c>
      <c r="C20" s="49">
        <v>126.90971215000005</v>
      </c>
      <c r="D20" s="49">
        <v>-128.63514514000005</v>
      </c>
      <c r="E20" s="49">
        <v>54.799850358803191</v>
      </c>
      <c r="F20" s="49">
        <v>8.4684023213149615</v>
      </c>
      <c r="G20" s="49">
        <v>0.13606850557726635</v>
      </c>
      <c r="H20" s="49">
        <v>0.22200414190025608</v>
      </c>
      <c r="I20" s="49">
        <v>193.93200349802282</v>
      </c>
      <c r="J20" s="49">
        <v>-10.493187916074312</v>
      </c>
      <c r="K20" s="49">
        <v>-18.471741301467937</v>
      </c>
      <c r="L20" s="49">
        <v>-18.952364624643376</v>
      </c>
      <c r="M20" s="49">
        <v>6.7390179775406018</v>
      </c>
      <c r="N20" s="49">
        <v>-15.360047192743009</v>
      </c>
      <c r="O20" s="49">
        <v>-18.1840670973735</v>
      </c>
      <c r="P20" s="49">
        <v>-6.1300600760315591</v>
      </c>
      <c r="Q20" s="49">
        <v>0</v>
      </c>
      <c r="R20" s="49">
        <v>0</v>
      </c>
      <c r="S20" s="49">
        <v>1.8534940438037495E-3</v>
      </c>
      <c r="T20" s="49">
        <v>-1.2105441066987254E-2</v>
      </c>
      <c r="U20" s="49">
        <v>345.86269758514629</v>
      </c>
      <c r="V20" s="49">
        <v>-170.89250392734397</v>
      </c>
    </row>
    <row r="21" spans="2:22" ht="18" customHeight="1">
      <c r="B21" s="56" t="s">
        <v>193</v>
      </c>
      <c r="C21" s="57">
        <v>-63.912943146900055</v>
      </c>
      <c r="D21" s="57">
        <v>189.69748850098901</v>
      </c>
      <c r="E21" s="57">
        <v>-2.494761439189102</v>
      </c>
      <c r="F21" s="57">
        <v>5.1717851665801495</v>
      </c>
      <c r="G21" s="57">
        <v>0.10268587226493744</v>
      </c>
      <c r="H21" s="57">
        <v>0.13643555636918606</v>
      </c>
      <c r="I21" s="57">
        <v>-189.9742184855229</v>
      </c>
      <c r="J21" s="57">
        <v>14.174542033298392</v>
      </c>
      <c r="K21" s="57">
        <v>18.901405015294397</v>
      </c>
      <c r="L21" s="57">
        <v>16.81244627367359</v>
      </c>
      <c r="M21" s="57">
        <v>0.63803214876205783</v>
      </c>
      <c r="N21" s="57">
        <v>7.8253057537163695</v>
      </c>
      <c r="O21" s="57">
        <v>16.570678056871198</v>
      </c>
      <c r="P21" s="57">
        <v>8.7859441551515065</v>
      </c>
      <c r="Q21" s="57">
        <v>0</v>
      </c>
      <c r="R21" s="57">
        <v>0</v>
      </c>
      <c r="S21" s="57">
        <v>-3.2742092663241351E-2</v>
      </c>
      <c r="T21" s="57">
        <v>1.1837889606635144E-2</v>
      </c>
      <c r="U21" s="57">
        <v>-220.2018640710827</v>
      </c>
      <c r="V21" s="57">
        <v>242.61578532938483</v>
      </c>
    </row>
    <row r="22" spans="2:22" ht="18" customHeight="1">
      <c r="B22" s="52" t="s">
        <v>194</v>
      </c>
      <c r="C22" s="53">
        <v>62.996769003099992</v>
      </c>
      <c r="D22" s="53">
        <v>61.062343360988962</v>
      </c>
      <c r="E22" s="53">
        <v>52.305088919614086</v>
      </c>
      <c r="F22" s="53">
        <v>13.640187487895112</v>
      </c>
      <c r="G22" s="53">
        <v>0.2387543778422038</v>
      </c>
      <c r="H22" s="53">
        <v>0.35843969826944211</v>
      </c>
      <c r="I22" s="53">
        <v>3.9577850124999259</v>
      </c>
      <c r="J22" s="53">
        <v>3.68135411722408</v>
      </c>
      <c r="K22" s="53">
        <v>0.42966371382646074</v>
      </c>
      <c r="L22" s="53">
        <v>-2.1399183509697863</v>
      </c>
      <c r="M22" s="53">
        <v>7.3770501263026595</v>
      </c>
      <c r="N22" s="53">
        <v>-7.5347414390266394</v>
      </c>
      <c r="O22" s="53">
        <v>-1.6133890405023017</v>
      </c>
      <c r="P22" s="53">
        <v>2.6558840791199474</v>
      </c>
      <c r="Q22" s="53">
        <v>0</v>
      </c>
      <c r="R22" s="53">
        <v>0</v>
      </c>
      <c r="S22" s="53">
        <v>-3.088859861942872E-2</v>
      </c>
      <c r="T22" s="53">
        <v>-2.6755146035211015E-4</v>
      </c>
      <c r="U22" s="53">
        <v>125.6608335140636</v>
      </c>
      <c r="V22" s="53">
        <v>71.723281402040868</v>
      </c>
    </row>
    <row r="23" spans="2:22" ht="18" customHeight="1">
      <c r="B23" s="52" t="s">
        <v>195</v>
      </c>
      <c r="C23" s="53">
        <v>12.347555220000002</v>
      </c>
      <c r="D23" s="53">
        <v>13.365503159999992</v>
      </c>
      <c r="E23" s="53">
        <v>4.3968768083469965E-2</v>
      </c>
      <c r="F23" s="53">
        <v>5.5091751837865202</v>
      </c>
      <c r="G23" s="53">
        <v>-0.54513874304405996</v>
      </c>
      <c r="H23" s="53">
        <v>-0.62272830424635206</v>
      </c>
      <c r="I23" s="53">
        <v>-1.9420672844509795E-2</v>
      </c>
      <c r="J23" s="53">
        <v>-7.4767734874689781E-2</v>
      </c>
      <c r="K23" s="53">
        <v>0.7403534908199999</v>
      </c>
      <c r="L23" s="53">
        <v>0.46102200722470982</v>
      </c>
      <c r="M23" s="53">
        <v>-0.15232589427805418</v>
      </c>
      <c r="N23" s="53">
        <v>1.0047438158834938</v>
      </c>
      <c r="O23" s="53">
        <v>0</v>
      </c>
      <c r="P23" s="53">
        <v>0</v>
      </c>
      <c r="Q23" s="53">
        <v>5.109910119479351</v>
      </c>
      <c r="R23" s="53">
        <v>-2.3888699960133306</v>
      </c>
      <c r="S23" s="53">
        <v>-37.260913735555022</v>
      </c>
      <c r="T23" s="53">
        <v>-48.117483812021845</v>
      </c>
      <c r="U23" s="53">
        <v>-19.736011447338825</v>
      </c>
      <c r="V23" s="53">
        <v>-30.863405680261501</v>
      </c>
    </row>
    <row r="24" spans="2:22" ht="18" customHeight="1">
      <c r="B24" s="54" t="s">
        <v>196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-2.49751598295</v>
      </c>
      <c r="L24" s="55">
        <v>-2.4484239802508498</v>
      </c>
      <c r="M24" s="55">
        <v>0</v>
      </c>
      <c r="N24" s="55">
        <v>0</v>
      </c>
      <c r="O24" s="55">
        <v>0</v>
      </c>
      <c r="P24" s="55">
        <v>0</v>
      </c>
      <c r="Q24" s="55">
        <v>-0.17887684568984399</v>
      </c>
      <c r="R24" s="55">
        <v>-0.18384365999999999</v>
      </c>
      <c r="S24" s="55">
        <v>-1.510346881961526</v>
      </c>
      <c r="T24" s="55">
        <v>-0.19681778453710014</v>
      </c>
      <c r="U24" s="55">
        <v>-4.18673971060137</v>
      </c>
      <c r="V24" s="55">
        <v>-2.8290854247879498</v>
      </c>
    </row>
    <row r="25" spans="2:22" ht="18" customHeight="1">
      <c r="B25" s="48" t="s">
        <v>197</v>
      </c>
      <c r="C25" s="49">
        <v>157.10334408160384</v>
      </c>
      <c r="D25" s="49">
        <v>165.01721890928718</v>
      </c>
      <c r="E25" s="49">
        <v>104.35181402316179</v>
      </c>
      <c r="F25" s="49">
        <v>62.51178428881073</v>
      </c>
      <c r="G25" s="49">
        <v>29.862894559132506</v>
      </c>
      <c r="H25" s="49">
        <v>35.780011354465195</v>
      </c>
      <c r="I25" s="49">
        <v>10.323529709023193</v>
      </c>
      <c r="J25" s="49">
        <v>9.3349852088811502</v>
      </c>
      <c r="K25" s="49">
        <v>20.43742330538316</v>
      </c>
      <c r="L25" s="49">
        <v>25.871838145533026</v>
      </c>
      <c r="M25" s="49">
        <v>35.336786731665903</v>
      </c>
      <c r="N25" s="49">
        <v>14.120547423706551</v>
      </c>
      <c r="O25" s="49">
        <v>-39.404554462524032</v>
      </c>
      <c r="P25" s="49">
        <v>43.17330444304114</v>
      </c>
      <c r="Q25" s="49">
        <v>-10.240064749119226</v>
      </c>
      <c r="R25" s="49">
        <v>-0.59205428529057791</v>
      </c>
      <c r="S25" s="49">
        <v>-40.477670818657145</v>
      </c>
      <c r="T25" s="49">
        <v>-47.151886301064266</v>
      </c>
      <c r="U25" s="49">
        <v>267.29350237966997</v>
      </c>
      <c r="V25" s="49">
        <v>308.0657491873701</v>
      </c>
    </row>
    <row r="26" spans="2:22" ht="18" customHeight="1">
      <c r="B26" s="46" t="s">
        <v>198</v>
      </c>
      <c r="C26" s="47">
        <v>-35.695695399999998</v>
      </c>
      <c r="D26" s="47">
        <v>-39.539055572500004</v>
      </c>
      <c r="E26" s="47">
        <v>-31.092979204424299</v>
      </c>
      <c r="F26" s="47">
        <v>-14.482619845597</v>
      </c>
      <c r="G26" s="47">
        <v>-5.8809253862715201</v>
      </c>
      <c r="H26" s="47">
        <v>-8.2182813001540005</v>
      </c>
      <c r="I26" s="47">
        <v>-2.9473444176064998</v>
      </c>
      <c r="J26" s="47">
        <v>-2.45277544078052</v>
      </c>
      <c r="K26" s="47">
        <v>-6.8455470618737095</v>
      </c>
      <c r="L26" s="47">
        <v>-6.5840574689202702</v>
      </c>
      <c r="M26" s="47">
        <v>-8.8154508708184487</v>
      </c>
      <c r="N26" s="47">
        <v>-3.0909656180920102</v>
      </c>
      <c r="O26" s="47">
        <v>9.98354716013597</v>
      </c>
      <c r="P26" s="47">
        <v>-10.729927243395899</v>
      </c>
      <c r="Q26" s="47">
        <v>-1.1204670865074899</v>
      </c>
      <c r="R26" s="47">
        <v>-1.0308266699999999</v>
      </c>
      <c r="S26" s="47">
        <v>9.4754611449001995</v>
      </c>
      <c r="T26" s="47">
        <v>10.516933492160584</v>
      </c>
      <c r="U26" s="47">
        <v>-72.939401122465796</v>
      </c>
      <c r="V26" s="47">
        <v>-75.611575667279112</v>
      </c>
    </row>
    <row r="27" spans="2:22" ht="18" customHeight="1">
      <c r="B27" s="46" t="s">
        <v>199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</row>
    <row r="28" spans="2:22" ht="18" customHeight="1">
      <c r="B28" s="50" t="s">
        <v>2</v>
      </c>
      <c r="C28" s="51">
        <v>18.2190872989088</v>
      </c>
      <c r="D28" s="51">
        <v>17.185685802740899</v>
      </c>
      <c r="E28" s="51">
        <v>44.462095071076995</v>
      </c>
      <c r="F28" s="51">
        <v>33.707505537938701</v>
      </c>
      <c r="G28" s="51">
        <v>0</v>
      </c>
      <c r="H28" s="51">
        <v>0</v>
      </c>
      <c r="I28" s="51">
        <v>2.4233292145928997</v>
      </c>
      <c r="J28" s="51">
        <v>3.4582253855015201</v>
      </c>
      <c r="K28" s="51">
        <v>0.537935540773396</v>
      </c>
      <c r="L28" s="51">
        <v>1.7114242364888301</v>
      </c>
      <c r="M28" s="51">
        <v>3.3738785301969201</v>
      </c>
      <c r="N28" s="51">
        <v>0.91710842876607601</v>
      </c>
      <c r="O28" s="51">
        <v>-1.23914420702414E-3</v>
      </c>
      <c r="P28" s="51">
        <v>-1.5002272987040001E-5</v>
      </c>
      <c r="Q28" s="51">
        <v>0.56121671399772199</v>
      </c>
      <c r="R28" s="51">
        <v>0.454757082259024</v>
      </c>
      <c r="S28" s="51">
        <v>-2.0171860109034983</v>
      </c>
      <c r="T28" s="51">
        <v>1.6914257060263371</v>
      </c>
      <c r="U28" s="51">
        <v>67.559117214436213</v>
      </c>
      <c r="V28" s="51">
        <v>59.126117177448407</v>
      </c>
    </row>
    <row r="29" spans="2:22" ht="18" customHeight="1">
      <c r="B29" s="52" t="s">
        <v>207</v>
      </c>
      <c r="C29" s="53">
        <v>103.18856138269503</v>
      </c>
      <c r="D29" s="53">
        <v>108.29247753404627</v>
      </c>
      <c r="E29" s="53">
        <v>28.796739747660503</v>
      </c>
      <c r="F29" s="53">
        <v>14.321658905275029</v>
      </c>
      <c r="G29" s="53">
        <v>23.981969172860985</v>
      </c>
      <c r="H29" s="53">
        <v>27.561730054311194</v>
      </c>
      <c r="I29" s="53">
        <v>4.9528560768237933</v>
      </c>
      <c r="J29" s="53">
        <v>3.4239843825991096</v>
      </c>
      <c r="K29" s="53">
        <v>13.053940702736053</v>
      </c>
      <c r="L29" s="53">
        <v>17.576356440123924</v>
      </c>
      <c r="M29" s="53">
        <v>23.147457330650536</v>
      </c>
      <c r="N29" s="53">
        <v>10.112473376848465</v>
      </c>
      <c r="O29" s="53">
        <v>-29.419768158181039</v>
      </c>
      <c r="P29" s="53">
        <v>32.443392201918229</v>
      </c>
      <c r="Q29" s="53">
        <v>-11.921748549624438</v>
      </c>
      <c r="R29" s="53">
        <v>-2.077638037549602</v>
      </c>
      <c r="S29" s="53">
        <v>-28.98502366285345</v>
      </c>
      <c r="T29" s="53">
        <v>-38.32637851493002</v>
      </c>
      <c r="U29" s="53">
        <v>126.79498404276796</v>
      </c>
      <c r="V29" s="53">
        <v>173.32805634264258</v>
      </c>
    </row>
    <row r="30" spans="2:22" ht="18" customHeight="1">
      <c r="B30" s="58" t="s">
        <v>6</v>
      </c>
      <c r="C30" s="59">
        <v>0.73694185949527446</v>
      </c>
      <c r="D30" s="59">
        <v>0.70650294005447445</v>
      </c>
      <c r="E30" s="59">
        <v>0.6032610866794349</v>
      </c>
      <c r="F30" s="59">
        <v>0.51734906610904396</v>
      </c>
      <c r="G30" s="59">
        <v>0.71772637239138481</v>
      </c>
      <c r="H30" s="59">
        <v>0.64078498864907907</v>
      </c>
      <c r="I30" s="59">
        <v>0.76111134886416476</v>
      </c>
      <c r="J30" s="59">
        <v>0.73443523682136602</v>
      </c>
      <c r="K30" s="59">
        <v>0.61851522681922821</v>
      </c>
      <c r="L30" s="59">
        <v>0.57282535113510269</v>
      </c>
      <c r="M30" s="59">
        <v>0.61696160736054872</v>
      </c>
      <c r="N30" s="59">
        <v>0.70539902987325054</v>
      </c>
      <c r="O30" s="59">
        <v>0.75918216507924952</v>
      </c>
      <c r="P30" s="59">
        <v>0.67437931561795217</v>
      </c>
      <c r="Q30" s="59">
        <v>0.67045343275918345</v>
      </c>
      <c r="R30" s="59">
        <v>0.51619515149089279</v>
      </c>
      <c r="S30" s="59"/>
      <c r="T30" s="59"/>
      <c r="U30" s="59">
        <v>0.70825448682780179</v>
      </c>
      <c r="V30" s="59">
        <v>0.662875920782522</v>
      </c>
    </row>
    <row r="31" spans="2:22" ht="18" customHeight="1">
      <c r="B31" s="58" t="s">
        <v>5</v>
      </c>
      <c r="C31" s="60">
        <v>0.22830981859608609</v>
      </c>
      <c r="D31" s="60">
        <v>0.22649643482548246</v>
      </c>
      <c r="E31" s="60">
        <v>0.34720573779880942</v>
      </c>
      <c r="F31" s="60">
        <v>0.36465409095316237</v>
      </c>
      <c r="G31" s="60">
        <v>0.29931320220641883</v>
      </c>
      <c r="H31" s="60">
        <v>0.32569637856758438</v>
      </c>
      <c r="I31" s="60">
        <v>0.25415366994008043</v>
      </c>
      <c r="J31" s="60">
        <v>0.31295661051918644</v>
      </c>
      <c r="K31" s="60">
        <v>0.35462704058653455</v>
      </c>
      <c r="L31" s="60">
        <v>0.32081019089222745</v>
      </c>
      <c r="M31" s="60">
        <v>0.29228540641930301</v>
      </c>
      <c r="N31" s="60">
        <v>0.2244991140943805</v>
      </c>
      <c r="O31" s="60">
        <v>0.33385923160007119</v>
      </c>
      <c r="P31" s="60">
        <v>0.27649186702422474</v>
      </c>
      <c r="Q31" s="60">
        <v>0.43135520541832595</v>
      </c>
      <c r="R31" s="60">
        <v>0.48654631835673029</v>
      </c>
      <c r="S31" s="60"/>
      <c r="T31" s="60"/>
      <c r="U31" s="60">
        <v>0.29185751475993288</v>
      </c>
      <c r="V31" s="60">
        <v>0.28034361912469508</v>
      </c>
    </row>
    <row r="32" spans="2:22" ht="18" customHeight="1">
      <c r="B32" s="61" t="s">
        <v>4</v>
      </c>
      <c r="C32" s="62">
        <v>0.96525167809136059</v>
      </c>
      <c r="D32" s="62">
        <v>0.93299937487995688</v>
      </c>
      <c r="E32" s="62">
        <v>0.95046682447824438</v>
      </c>
      <c r="F32" s="62">
        <v>0.88200315706220633</v>
      </c>
      <c r="G32" s="62">
        <v>1.0170395745978036</v>
      </c>
      <c r="H32" s="62">
        <v>0.96648136721666345</v>
      </c>
      <c r="I32" s="62">
        <v>1.0152650188042451</v>
      </c>
      <c r="J32" s="62">
        <v>1.0473918473405526</v>
      </c>
      <c r="K32" s="62">
        <v>0.97314226740576282</v>
      </c>
      <c r="L32" s="62">
        <v>0.89363554202733009</v>
      </c>
      <c r="M32" s="62">
        <v>0.90924701377985173</v>
      </c>
      <c r="N32" s="62">
        <v>0.92989814396763104</v>
      </c>
      <c r="O32" s="62">
        <v>1.0930413966793207</v>
      </c>
      <c r="P32" s="62">
        <v>0.95087118264217696</v>
      </c>
      <c r="Q32" s="62">
        <v>1.1018086381775094</v>
      </c>
      <c r="R32" s="62">
        <v>1.0027414698476231</v>
      </c>
      <c r="S32" s="62"/>
      <c r="T32" s="62"/>
      <c r="U32" s="62">
        <v>1.0001120015877347</v>
      </c>
      <c r="V32" s="62">
        <v>0.94321953990721707</v>
      </c>
    </row>
    <row r="33" spans="2:22" ht="18" customHeight="1"/>
    <row r="34" spans="2:22" ht="27.75" customHeight="1">
      <c r="C34" s="215" t="s">
        <v>0</v>
      </c>
      <c r="D34" s="216"/>
      <c r="E34" s="215" t="s">
        <v>8</v>
      </c>
      <c r="F34" s="216"/>
      <c r="G34" s="215" t="s">
        <v>7</v>
      </c>
      <c r="H34" s="216"/>
      <c r="I34" s="215" t="s">
        <v>155</v>
      </c>
      <c r="J34" s="216"/>
      <c r="K34" s="215" t="s">
        <v>10</v>
      </c>
      <c r="L34" s="216"/>
      <c r="M34" s="215" t="s">
        <v>9</v>
      </c>
      <c r="N34" s="216"/>
      <c r="O34" s="215" t="s">
        <v>208</v>
      </c>
      <c r="P34" s="216"/>
      <c r="Q34" s="215" t="s">
        <v>1</v>
      </c>
      <c r="R34" s="216"/>
      <c r="S34" s="215" t="s">
        <v>182</v>
      </c>
      <c r="T34" s="216"/>
      <c r="U34" s="215" t="s">
        <v>183</v>
      </c>
      <c r="V34" s="216"/>
    </row>
    <row r="35" spans="2:22" ht="36" customHeight="1">
      <c r="C35" s="65" t="s">
        <v>221</v>
      </c>
      <c r="D35" s="65" t="s">
        <v>229</v>
      </c>
      <c r="E35" s="65" t="s">
        <v>221</v>
      </c>
      <c r="F35" s="65" t="s">
        <v>229</v>
      </c>
      <c r="G35" s="65" t="s">
        <v>221</v>
      </c>
      <c r="H35" s="65" t="s">
        <v>229</v>
      </c>
      <c r="I35" s="65" t="s">
        <v>221</v>
      </c>
      <c r="J35" s="65" t="s">
        <v>229</v>
      </c>
      <c r="K35" s="65" t="s">
        <v>221</v>
      </c>
      <c r="L35" s="65" t="s">
        <v>229</v>
      </c>
      <c r="M35" s="65" t="s">
        <v>221</v>
      </c>
      <c r="N35" s="65" t="s">
        <v>229</v>
      </c>
      <c r="O35" s="65" t="s">
        <v>221</v>
      </c>
      <c r="P35" s="65" t="s">
        <v>229</v>
      </c>
      <c r="Q35" s="65" t="s">
        <v>221</v>
      </c>
      <c r="R35" s="65" t="s">
        <v>229</v>
      </c>
      <c r="S35" s="65" t="s">
        <v>221</v>
      </c>
      <c r="T35" s="65" t="s">
        <v>229</v>
      </c>
      <c r="U35" s="65" t="s">
        <v>221</v>
      </c>
      <c r="V35" s="65" t="s">
        <v>229</v>
      </c>
    </row>
    <row r="36" spans="2:22" ht="20.100000000000001" customHeight="1">
      <c r="B36" s="46" t="s">
        <v>200</v>
      </c>
      <c r="C36" s="47">
        <v>25937.813735833999</v>
      </c>
      <c r="D36" s="47">
        <v>25580.317229430497</v>
      </c>
      <c r="E36" s="47">
        <v>2623.1460375009365</v>
      </c>
      <c r="F36" s="47">
        <v>2380.9543802925973</v>
      </c>
      <c r="G36" s="47">
        <v>2388.6096433446401</v>
      </c>
      <c r="H36" s="47">
        <v>2388.3770368379041</v>
      </c>
      <c r="I36" s="47">
        <v>4244.1609612244456</v>
      </c>
      <c r="J36" s="47">
        <v>4298.7163674331669</v>
      </c>
      <c r="K36" s="47">
        <v>1995.6166875506613</v>
      </c>
      <c r="L36" s="47">
        <v>1974.0811711998074</v>
      </c>
      <c r="M36" s="47">
        <v>1530.9611577391997</v>
      </c>
      <c r="N36" s="47">
        <v>1579.5645377598671</v>
      </c>
      <c r="O36" s="47">
        <v>5303.1231492041443</v>
      </c>
      <c r="P36" s="47">
        <v>5481.1247624380103</v>
      </c>
      <c r="Q36" s="47">
        <v>341.94163833942736</v>
      </c>
      <c r="R36" s="47">
        <v>328.96529996970708</v>
      </c>
      <c r="S36" s="47">
        <v>527.79210089900334</v>
      </c>
      <c r="T36" s="47">
        <v>580.38239103527962</v>
      </c>
      <c r="U36" s="47">
        <v>44893.165111636459</v>
      </c>
      <c r="V36" s="47">
        <v>44592.48317639684</v>
      </c>
    </row>
    <row r="37" spans="2:22" ht="20.100000000000001" customHeight="1">
      <c r="B37" s="46" t="s">
        <v>201</v>
      </c>
      <c r="C37" s="47">
        <v>22757.23348762</v>
      </c>
      <c r="D37" s="47">
        <v>23217.948397650005</v>
      </c>
      <c r="E37" s="47">
        <v>3416.5097897358396</v>
      </c>
      <c r="F37" s="47">
        <v>3589.5985915706528</v>
      </c>
      <c r="G37" s="47">
        <v>2452.4329619206001</v>
      </c>
      <c r="H37" s="47">
        <v>2484.5216799796999</v>
      </c>
      <c r="I37" s="47">
        <v>4268.0522615673599</v>
      </c>
      <c r="J37" s="47">
        <v>4320.6103623852305</v>
      </c>
      <c r="K37" s="47">
        <v>3304.9739225829953</v>
      </c>
      <c r="L37" s="47">
        <v>3366.4056168009597</v>
      </c>
      <c r="M37" s="47">
        <v>1521.5997028624943</v>
      </c>
      <c r="N37" s="47">
        <v>1602.6096593252169</v>
      </c>
      <c r="O37" s="47">
        <v>6396.7414452067796</v>
      </c>
      <c r="P37" s="47">
        <v>6645.3347575419302</v>
      </c>
      <c r="Q37" s="47">
        <v>591.51724374520302</v>
      </c>
      <c r="R37" s="47">
        <v>581.14321356183802</v>
      </c>
      <c r="S37" s="47">
        <v>-3016.5071112652913</v>
      </c>
      <c r="T37" s="47">
        <v>-3205.6897794306005</v>
      </c>
      <c r="U37" s="47">
        <v>41692.55370397598</v>
      </c>
      <c r="V37" s="47">
        <v>42602.482499384932</v>
      </c>
    </row>
    <row r="38" spans="2:22" ht="20.100000000000001" customHeight="1">
      <c r="B38" s="46" t="s">
        <v>202</v>
      </c>
      <c r="C38" s="47">
        <v>4367.8691000844046</v>
      </c>
      <c r="D38" s="47">
        <v>4364.3321420338534</v>
      </c>
      <c r="E38" s="47">
        <v>782.7190770652569</v>
      </c>
      <c r="F38" s="47">
        <v>726.0310682610999</v>
      </c>
      <c r="G38" s="47">
        <v>1343.3676287929513</v>
      </c>
      <c r="H38" s="47">
        <v>1342.6669495338715</v>
      </c>
      <c r="I38" s="47">
        <v>713.71453223974402</v>
      </c>
      <c r="J38" s="47">
        <v>720.340355670598</v>
      </c>
      <c r="K38" s="47">
        <v>578.50255452943316</v>
      </c>
      <c r="L38" s="47">
        <v>564.91511469688123</v>
      </c>
      <c r="M38" s="47">
        <v>445.61651639345791</v>
      </c>
      <c r="N38" s="47">
        <v>475.50637993116948</v>
      </c>
      <c r="O38" s="47">
        <v>1770.8922495793854</v>
      </c>
      <c r="P38" s="47">
        <v>1783.6564113123552</v>
      </c>
      <c r="Q38" s="47">
        <v>120.83998652808754</v>
      </c>
      <c r="R38" s="47">
        <v>118.53057655489717</v>
      </c>
      <c r="S38" s="47">
        <v>-1587.5140873237908</v>
      </c>
      <c r="T38" s="47">
        <v>-1806.8910121425054</v>
      </c>
      <c r="U38" s="47">
        <v>8536.00755788893</v>
      </c>
      <c r="V38" s="47">
        <v>8289.0879858522203</v>
      </c>
    </row>
    <row r="39" spans="2:22" ht="20.100000000000001" customHeight="1">
      <c r="B39" s="63" t="s">
        <v>203</v>
      </c>
      <c r="C39" s="64">
        <v>0.10598603601372567</v>
      </c>
      <c r="D39" s="64">
        <v>0.10995169971241195</v>
      </c>
      <c r="E39" s="64">
        <v>0.11310777225540726</v>
      </c>
      <c r="F39" s="64">
        <v>0.11256841590961572</v>
      </c>
      <c r="G39" s="64">
        <v>5.640466333745725E-2</v>
      </c>
      <c r="H39" s="64">
        <v>5.8806247637575255E-2</v>
      </c>
      <c r="I39" s="64">
        <v>4.3702246623061103E-2</v>
      </c>
      <c r="J39" s="64">
        <v>4.3033666390398566E-2</v>
      </c>
      <c r="K39" s="64">
        <v>0.10293593255422197</v>
      </c>
      <c r="L39" s="64">
        <v>0.11782933784625867</v>
      </c>
      <c r="M39" s="64">
        <v>0.15768464144158995</v>
      </c>
      <c r="N39" s="64">
        <v>0.12449363317420335</v>
      </c>
      <c r="O39" s="64">
        <v>9.5827139125098521E-3</v>
      </c>
      <c r="P39" s="64">
        <v>4.6464200659820459E-2</v>
      </c>
      <c r="Q39" s="64">
        <v>-0.14738705892375503</v>
      </c>
      <c r="R39" s="64">
        <v>-8.7019352649670159E-2</v>
      </c>
      <c r="S39" s="64"/>
      <c r="T39" s="64"/>
      <c r="U39" s="64">
        <v>6.0554651029667082E-2</v>
      </c>
      <c r="V39" s="64">
        <v>7.0972779310689474E-2</v>
      </c>
    </row>
    <row r="40" spans="2:22" ht="20.100000000000001" customHeight="1">
      <c r="B40" s="58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</row>
    <row r="41" spans="2:22" ht="15" customHeight="1">
      <c r="B41" s="213" t="s">
        <v>238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2:22" ht="15" customHeight="1">
      <c r="B42" s="29"/>
    </row>
    <row r="43" spans="2:22" ht="15" hidden="1" customHeight="1"/>
    <row r="44" spans="2:22" ht="15" hidden="1" customHeight="1"/>
    <row r="45" spans="2:22" ht="15" hidden="1" customHeight="1"/>
    <row r="46" spans="2:22" ht="15" hidden="1" customHeight="1"/>
    <row r="47" spans="2:22" ht="15" hidden="1" customHeight="1"/>
    <row r="48" spans="2:22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idden="1"/>
    <row r="65" hidden="1"/>
    <row r="66" hidden="1"/>
    <row r="67" hidden="1"/>
    <row r="68" hidden="1"/>
    <row r="69" hidden="1"/>
  </sheetData>
  <mergeCells count="20">
    <mergeCell ref="M34:N34"/>
    <mergeCell ref="C4:D4"/>
    <mergeCell ref="E4:F4"/>
    <mergeCell ref="G4:H4"/>
    <mergeCell ref="I4:J4"/>
    <mergeCell ref="K4:L4"/>
    <mergeCell ref="M4:N4"/>
    <mergeCell ref="C34:D34"/>
    <mergeCell ref="E34:F34"/>
    <mergeCell ref="G34:H34"/>
    <mergeCell ref="I34:J34"/>
    <mergeCell ref="K34:L34"/>
    <mergeCell ref="O34:P34"/>
    <mergeCell ref="Q34:R34"/>
    <mergeCell ref="S34:T34"/>
    <mergeCell ref="U34:V34"/>
    <mergeCell ref="O4:P4"/>
    <mergeCell ref="Q4:R4"/>
    <mergeCell ref="S4:T4"/>
    <mergeCell ref="U4:V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O92"/>
  <sheetViews>
    <sheetView showGridLines="0" showRowColHeaders="0" zoomScale="70" zoomScaleNormal="70" zoomScaleSheetLayoutView="50" workbookViewId="0"/>
  </sheetViews>
  <sheetFormatPr baseColWidth="10" defaultColWidth="0" defaultRowHeight="15.75" zeroHeight="1"/>
  <cols>
    <col min="1" max="1" width="11.140625" style="32" customWidth="1"/>
    <col min="2" max="2" width="66.7109375" style="32" customWidth="1"/>
    <col min="3" max="6" width="15.7109375" style="32" customWidth="1"/>
    <col min="7" max="7" width="9" style="32" customWidth="1"/>
    <col min="8" max="8" width="15.7109375" style="32" customWidth="1"/>
    <col min="9" max="9" width="9.7109375" style="32" customWidth="1"/>
    <col min="10" max="10" width="18" style="32" customWidth="1"/>
    <col min="11" max="12" width="11.42578125" style="32" customWidth="1"/>
    <col min="13" max="15" width="0" style="32" hidden="1" customWidth="1"/>
    <col min="16" max="16384" width="11.42578125" style="32" hidden="1"/>
  </cols>
  <sheetData>
    <row r="1" spans="1:12" s="2" customFormat="1" ht="15" customHeight="1">
      <c r="A1" s="31"/>
    </row>
    <row r="2" spans="1:12" s="3" customFormat="1" ht="50.1" customHeight="1">
      <c r="A2" s="31"/>
      <c r="B2" s="121" t="str">
        <f>+CONCATENATE("Consolidated Profit &amp; Loss by Business Unit - Quarterly standalone figures")</f>
        <v>Consolidated Profit &amp; Loss by Business Unit - Quarterly standalone figures</v>
      </c>
      <c r="C2" s="122"/>
      <c r="D2" s="121"/>
      <c r="E2" s="121"/>
      <c r="F2" s="121"/>
      <c r="G2" s="121"/>
      <c r="H2" s="121"/>
      <c r="I2" s="121"/>
      <c r="J2" s="121"/>
      <c r="K2" s="121"/>
      <c r="L2" s="121"/>
    </row>
    <row r="3" spans="1:12">
      <c r="A3" s="31"/>
    </row>
    <row r="4" spans="1:12">
      <c r="A4" s="3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>
      <c r="A5" s="31"/>
      <c r="C5" s="33"/>
      <c r="D5" s="33"/>
      <c r="E5" s="33"/>
      <c r="F5" s="33"/>
      <c r="J5" s="33"/>
    </row>
    <row r="6" spans="1:12" ht="3.75" customHeight="1">
      <c r="A6" s="31"/>
      <c r="C6" s="192"/>
      <c r="D6" s="192"/>
      <c r="E6" s="192"/>
      <c r="F6" s="193"/>
      <c r="G6" s="192"/>
      <c r="H6" s="192"/>
      <c r="I6" s="192"/>
      <c r="J6" s="193"/>
    </row>
    <row r="7" spans="1:12" ht="15.75" customHeight="1">
      <c r="A7" s="31"/>
      <c r="B7" s="118"/>
      <c r="C7" s="218">
        <v>2020</v>
      </c>
      <c r="D7" s="219"/>
      <c r="E7" s="219"/>
      <c r="F7" s="219"/>
      <c r="G7" s="34"/>
      <c r="H7" s="77">
        <v>2021</v>
      </c>
      <c r="I7" s="78"/>
      <c r="J7" s="217" t="s">
        <v>231</v>
      </c>
    </row>
    <row r="8" spans="1:12" ht="45.75" customHeight="1">
      <c r="A8" s="31"/>
      <c r="B8" s="194" t="s">
        <v>141</v>
      </c>
      <c r="C8" s="195" t="s">
        <v>137</v>
      </c>
      <c r="D8" s="195" t="s">
        <v>138</v>
      </c>
      <c r="E8" s="195" t="s">
        <v>139</v>
      </c>
      <c r="F8" s="195" t="s">
        <v>140</v>
      </c>
      <c r="G8" s="34"/>
      <c r="H8" s="195" t="s">
        <v>137</v>
      </c>
      <c r="I8" s="34"/>
      <c r="J8" s="217"/>
    </row>
    <row r="9" spans="1:12">
      <c r="A9" s="31"/>
      <c r="B9" s="196" t="s">
        <v>142</v>
      </c>
      <c r="C9" s="197"/>
      <c r="D9" s="197"/>
      <c r="E9" s="197"/>
      <c r="F9" s="197"/>
      <c r="G9" s="198"/>
      <c r="H9" s="197"/>
      <c r="I9" s="199"/>
      <c r="J9" s="197"/>
    </row>
    <row r="10" spans="1:12" ht="15.6" customHeight="1">
      <c r="A10" s="31"/>
      <c r="B10" s="66" t="s">
        <v>154</v>
      </c>
      <c r="C10" s="72">
        <v>7332.7564575717297</v>
      </c>
      <c r="D10" s="72">
        <v>5944.2006361772692</v>
      </c>
      <c r="E10" s="72">
        <v>5774.4697975633026</v>
      </c>
      <c r="F10" s="72">
        <v>6367.7225343637983</v>
      </c>
      <c r="G10" s="104"/>
      <c r="H10" s="72">
        <v>7303.9677309320296</v>
      </c>
      <c r="I10" s="93"/>
      <c r="J10" s="94">
        <v>-3.9260442926579405E-3</v>
      </c>
    </row>
    <row r="11" spans="1:12" ht="15.6" customHeight="1">
      <c r="A11" s="31"/>
      <c r="B11" s="66" t="s">
        <v>143</v>
      </c>
      <c r="C11" s="72">
        <v>6097.4871052379003</v>
      </c>
      <c r="D11" s="72">
        <v>4885.2185273590985</v>
      </c>
      <c r="E11" s="72">
        <v>4567.2217958541023</v>
      </c>
      <c r="F11" s="72">
        <v>4932.2534574960991</v>
      </c>
      <c r="G11" s="104"/>
      <c r="H11" s="72">
        <v>5895.6557519771004</v>
      </c>
      <c r="I11" s="93"/>
      <c r="J11" s="94">
        <v>-3.3100742941698312E-2</v>
      </c>
    </row>
    <row r="12" spans="1:12" ht="15.6" customHeight="1">
      <c r="A12" s="31"/>
      <c r="B12" s="67" t="s">
        <v>144</v>
      </c>
      <c r="C12" s="72">
        <v>4897.51597850297</v>
      </c>
      <c r="D12" s="72">
        <v>3865.3115781624601</v>
      </c>
      <c r="E12" s="72">
        <v>3676.510633733571</v>
      </c>
      <c r="F12" s="72">
        <v>3670.4335077351989</v>
      </c>
      <c r="G12" s="104"/>
      <c r="H12" s="72">
        <v>4769.9585527515001</v>
      </c>
      <c r="I12" s="93"/>
      <c r="J12" s="94">
        <v>-2.6045331206956186E-2</v>
      </c>
    </row>
    <row r="13" spans="1:12" ht="15.6" customHeight="1">
      <c r="A13" s="31"/>
      <c r="B13" s="67" t="s">
        <v>145</v>
      </c>
      <c r="C13" s="72">
        <v>1199.9711267349301</v>
      </c>
      <c r="D13" s="72">
        <v>1019.90694919662</v>
      </c>
      <c r="E13" s="72">
        <v>890.71116212055995</v>
      </c>
      <c r="F13" s="72">
        <v>1261.8199497608093</v>
      </c>
      <c r="G13" s="104"/>
      <c r="H13" s="72">
        <v>1125.6971992256001</v>
      </c>
      <c r="I13" s="93"/>
      <c r="J13" s="94">
        <v>-6.1896428884440011E-2</v>
      </c>
    </row>
    <row r="14" spans="1:12" ht="15.6" customHeight="1">
      <c r="A14" s="31"/>
      <c r="B14" s="66" t="s">
        <v>3</v>
      </c>
      <c r="C14" s="72">
        <v>126.794515384129</v>
      </c>
      <c r="D14" s="72">
        <v>143.85860051317002</v>
      </c>
      <c r="E14" s="72">
        <v>179.78212228893699</v>
      </c>
      <c r="F14" s="72">
        <v>76.097439165296919</v>
      </c>
      <c r="G14" s="104"/>
      <c r="H14" s="72">
        <v>173.328336808578</v>
      </c>
      <c r="I14" s="93"/>
      <c r="J14" s="94">
        <v>0.36700184770195265</v>
      </c>
    </row>
    <row r="15" spans="1:12" ht="15.6" customHeight="1">
      <c r="A15" s="31"/>
      <c r="B15" s="66" t="s">
        <v>4</v>
      </c>
      <c r="C15" s="73">
        <v>1.0001120015877347</v>
      </c>
      <c r="D15" s="73">
        <v>0.93126253970722128</v>
      </c>
      <c r="E15" s="73">
        <v>0.92252399182761335</v>
      </c>
      <c r="F15" s="73">
        <v>0.93376586916062654</v>
      </c>
      <c r="G15" s="104"/>
      <c r="H15" s="73">
        <v>0.94321953990721707</v>
      </c>
      <c r="I15" s="93"/>
      <c r="J15" s="95">
        <v>-5.6892461680517652</v>
      </c>
    </row>
    <row r="16" spans="1:12" ht="15.6" customHeight="1">
      <c r="A16" s="31"/>
      <c r="B16" s="67" t="s">
        <v>6</v>
      </c>
      <c r="C16" s="73">
        <v>0.70825448682780179</v>
      </c>
      <c r="D16" s="73">
        <v>0.64044200680230245</v>
      </c>
      <c r="E16" s="73">
        <v>0.63827773708046387</v>
      </c>
      <c r="F16" s="73">
        <v>0.63535867734616613</v>
      </c>
      <c r="G16" s="104"/>
      <c r="H16" s="73">
        <v>0.662875920782522</v>
      </c>
      <c r="I16" s="93"/>
      <c r="J16" s="95">
        <v>-4.5378566045279793</v>
      </c>
    </row>
    <row r="17" spans="1:11" ht="15.6" customHeight="1">
      <c r="A17" s="31"/>
      <c r="B17" s="67" t="s">
        <v>5</v>
      </c>
      <c r="C17" s="73">
        <v>0.29185751475993288</v>
      </c>
      <c r="D17" s="73">
        <v>0.29082053290491883</v>
      </c>
      <c r="E17" s="73">
        <v>0.28424625474714954</v>
      </c>
      <c r="F17" s="73">
        <v>0.2984071918144604</v>
      </c>
      <c r="G17" s="104"/>
      <c r="H17" s="73">
        <v>0.28034361912469508</v>
      </c>
      <c r="I17" s="93"/>
      <c r="J17" s="95">
        <v>-1.1513895635237803</v>
      </c>
    </row>
    <row r="18" spans="1:11" ht="18.75">
      <c r="A18" s="31"/>
      <c r="B18" s="68" t="s">
        <v>146</v>
      </c>
      <c r="C18" s="69"/>
      <c r="D18" s="69"/>
      <c r="E18" s="69"/>
      <c r="F18" s="69"/>
      <c r="G18" s="104"/>
      <c r="H18" s="69"/>
      <c r="I18" s="93"/>
      <c r="J18" s="96"/>
    </row>
    <row r="19" spans="1:11">
      <c r="A19" s="31"/>
      <c r="B19" s="70" t="s">
        <v>143</v>
      </c>
      <c r="C19" s="71"/>
      <c r="D19" s="71"/>
      <c r="E19" s="71"/>
      <c r="F19" s="71"/>
      <c r="G19" s="104"/>
      <c r="H19" s="71"/>
      <c r="I19" s="93"/>
      <c r="J19" s="97"/>
    </row>
    <row r="20" spans="1:11">
      <c r="B20" s="66" t="s">
        <v>0</v>
      </c>
      <c r="C20" s="72">
        <v>2415.2337807499998</v>
      </c>
      <c r="D20" s="72">
        <v>1562.4800018300002</v>
      </c>
      <c r="E20" s="72">
        <v>1335.1499400999992</v>
      </c>
      <c r="F20" s="72">
        <v>1686.0083736100005</v>
      </c>
      <c r="G20" s="104"/>
      <c r="H20" s="72">
        <v>2484.98150037</v>
      </c>
      <c r="I20" s="93"/>
      <c r="J20" s="94">
        <v>2.8878247801892513E-2</v>
      </c>
    </row>
    <row r="21" spans="1:11">
      <c r="A21" s="31"/>
      <c r="B21" s="66" t="s">
        <v>8</v>
      </c>
      <c r="C21" s="72">
        <v>837.99604633857996</v>
      </c>
      <c r="D21" s="72">
        <v>774.02406047359011</v>
      </c>
      <c r="E21" s="72">
        <v>761.93690939054977</v>
      </c>
      <c r="F21" s="72">
        <v>711.40132534237046</v>
      </c>
      <c r="G21" s="104"/>
      <c r="H21" s="72">
        <v>729.01007247344694</v>
      </c>
      <c r="I21" s="93"/>
      <c r="J21" s="94">
        <v>-0.13005547501246664</v>
      </c>
      <c r="K21"/>
    </row>
    <row r="22" spans="1:11">
      <c r="A22" s="31"/>
      <c r="B22" s="66" t="s">
        <v>7</v>
      </c>
      <c r="C22" s="72">
        <v>510.49916611448305</v>
      </c>
      <c r="D22" s="72">
        <v>605.34427268038678</v>
      </c>
      <c r="E22" s="72">
        <v>527.83380725631014</v>
      </c>
      <c r="F22" s="72">
        <v>454.18911307379017</v>
      </c>
      <c r="G22" s="104"/>
      <c r="H22" s="72">
        <v>454.74872527300101</v>
      </c>
      <c r="I22" s="93"/>
      <c r="J22" s="94">
        <v>-0.10920770207287586</v>
      </c>
      <c r="K22"/>
    </row>
    <row r="23" spans="1:11">
      <c r="A23"/>
      <c r="B23" s="66" t="s">
        <v>155</v>
      </c>
      <c r="C23" s="72">
        <v>473.21807476265798</v>
      </c>
      <c r="D23" s="72">
        <v>302.57537492799196</v>
      </c>
      <c r="E23" s="72">
        <v>347.35787409380021</v>
      </c>
      <c r="F23" s="72">
        <v>360.28617473660984</v>
      </c>
      <c r="G23" s="104"/>
      <c r="H23" s="72">
        <v>430.65501704100103</v>
      </c>
      <c r="I23" s="93"/>
      <c r="J23" s="94">
        <v>-8.9943854623482852E-2</v>
      </c>
      <c r="K23"/>
    </row>
    <row r="24" spans="1:11">
      <c r="A24" s="31"/>
      <c r="B24" s="66" t="s">
        <v>10</v>
      </c>
      <c r="C24" s="72">
        <v>371.12094665900702</v>
      </c>
      <c r="D24" s="72">
        <v>355.65906075808994</v>
      </c>
      <c r="E24" s="72">
        <v>361.28292049302297</v>
      </c>
      <c r="F24" s="72">
        <v>362.43070984751012</v>
      </c>
      <c r="G24" s="104"/>
      <c r="H24" s="72">
        <v>385.513089692427</v>
      </c>
      <c r="I24" s="93"/>
      <c r="J24" s="94">
        <v>3.878019595224777E-2</v>
      </c>
      <c r="K24"/>
    </row>
    <row r="25" spans="1:11">
      <c r="A25" s="31"/>
      <c r="B25" s="66" t="s">
        <v>9</v>
      </c>
      <c r="C25" s="72">
        <v>484.21499051384598</v>
      </c>
      <c r="D25" s="72">
        <v>402.35209048783605</v>
      </c>
      <c r="E25" s="72">
        <v>318.64233087278808</v>
      </c>
      <c r="F25" s="72">
        <v>369.41540208215974</v>
      </c>
      <c r="G25" s="104"/>
      <c r="H25" s="72">
        <v>454.573865331403</v>
      </c>
      <c r="I25" s="93"/>
      <c r="J25" s="94">
        <v>-6.1214802852319783E-2</v>
      </c>
      <c r="K25"/>
    </row>
    <row r="26" spans="1:11">
      <c r="A26"/>
      <c r="B26" s="66" t="s">
        <v>208</v>
      </c>
      <c r="C26" s="72">
        <v>1413.5779850027998</v>
      </c>
      <c r="D26" s="72">
        <v>1496.3943798535502</v>
      </c>
      <c r="E26" s="72">
        <v>1308.82847446388</v>
      </c>
      <c r="F26" s="72">
        <v>1467.7186880970303</v>
      </c>
      <c r="G26" s="104"/>
      <c r="H26" s="72">
        <v>1586.49840000929</v>
      </c>
      <c r="I26" s="93"/>
      <c r="J26" s="94">
        <v>0.1223281749157601</v>
      </c>
      <c r="K26"/>
    </row>
    <row r="27" spans="1:11">
      <c r="A27"/>
      <c r="B27" s="66" t="s">
        <v>1</v>
      </c>
      <c r="C27" s="72">
        <v>219.66963364701201</v>
      </c>
      <c r="D27" s="72">
        <v>118.01253063963998</v>
      </c>
      <c r="E27" s="72">
        <v>156.00213917538804</v>
      </c>
      <c r="F27" s="72">
        <v>125.25411844005203</v>
      </c>
      <c r="G27" s="104"/>
      <c r="H27" s="72">
        <v>118.64038117999999</v>
      </c>
      <c r="I27" s="93"/>
      <c r="J27" s="94">
        <v>-0.45991451248722121</v>
      </c>
      <c r="K27"/>
    </row>
    <row r="28" spans="1:11">
      <c r="A28"/>
      <c r="B28" s="70" t="s">
        <v>144</v>
      </c>
      <c r="C28" s="71"/>
      <c r="D28" s="71"/>
      <c r="E28" s="71"/>
      <c r="F28" s="71"/>
      <c r="G28" s="104"/>
      <c r="H28" s="71"/>
      <c r="I28" s="93"/>
      <c r="J28" s="97"/>
      <c r="K28"/>
    </row>
    <row r="29" spans="1:11">
      <c r="A29" s="31"/>
      <c r="B29" s="66" t="s">
        <v>0</v>
      </c>
      <c r="C29" s="72">
        <v>1943.76157506</v>
      </c>
      <c r="D29" s="72">
        <v>1147.0497758999998</v>
      </c>
      <c r="E29" s="72">
        <v>1054.5361481899999</v>
      </c>
      <c r="F29" s="72">
        <v>1176.6449227800003</v>
      </c>
      <c r="G29" s="104"/>
      <c r="H29" s="72">
        <v>2021.7208693500002</v>
      </c>
      <c r="I29" s="93"/>
      <c r="J29" s="94">
        <v>4.010743667859247E-2</v>
      </c>
      <c r="K29"/>
    </row>
    <row r="30" spans="1:11">
      <c r="B30" s="66" t="s">
        <v>8</v>
      </c>
      <c r="C30" s="72">
        <v>500.47878293501202</v>
      </c>
      <c r="D30" s="72">
        <v>501.54973012896806</v>
      </c>
      <c r="E30" s="72">
        <v>468.72796765307987</v>
      </c>
      <c r="F30" s="72">
        <v>405.12676357290002</v>
      </c>
      <c r="G30" s="104"/>
      <c r="H30" s="72">
        <v>482.15530165825902</v>
      </c>
      <c r="I30" s="93"/>
      <c r="J30" s="94">
        <v>-3.6611904243565772E-2</v>
      </c>
      <c r="K30"/>
    </row>
    <row r="31" spans="1:11">
      <c r="A31" s="31"/>
      <c r="B31" s="66" t="s">
        <v>7</v>
      </c>
      <c r="C31" s="72">
        <v>509.64501601049102</v>
      </c>
      <c r="D31" s="72">
        <v>604.72063735985898</v>
      </c>
      <c r="E31" s="72">
        <v>527.44710724101992</v>
      </c>
      <c r="F31" s="72">
        <v>453.79882812788037</v>
      </c>
      <c r="G31" s="104"/>
      <c r="H31" s="72">
        <v>454.54945995205298</v>
      </c>
      <c r="I31" s="93"/>
      <c r="J31" s="94">
        <v>-0.10810574876161233</v>
      </c>
      <c r="K31"/>
    </row>
    <row r="32" spans="1:11">
      <c r="A32" s="31"/>
      <c r="B32" s="66" t="s">
        <v>155</v>
      </c>
      <c r="C32" s="72">
        <v>393.86603325545201</v>
      </c>
      <c r="D32" s="72">
        <v>249.18582880892501</v>
      </c>
      <c r="E32" s="72">
        <v>275.87234933235504</v>
      </c>
      <c r="F32" s="72">
        <v>284.83032870965781</v>
      </c>
      <c r="G32" s="104"/>
      <c r="H32" s="72">
        <v>340.72504685609505</v>
      </c>
      <c r="I32" s="93"/>
      <c r="J32" s="94">
        <v>-0.13492147560968021</v>
      </c>
      <c r="K32"/>
    </row>
    <row r="33" spans="1:11">
      <c r="A33"/>
      <c r="B33" s="66" t="s">
        <v>10</v>
      </c>
      <c r="C33" s="72">
        <v>310.72252057448003</v>
      </c>
      <c r="D33" s="72">
        <v>298.19694030622594</v>
      </c>
      <c r="E33" s="72">
        <v>308.73378994520203</v>
      </c>
      <c r="F33" s="72">
        <v>306.51167485348208</v>
      </c>
      <c r="G33" s="104"/>
      <c r="H33" s="72">
        <v>326.27171226072005</v>
      </c>
      <c r="I33" s="93"/>
      <c r="J33" s="94">
        <v>5.004204927757365E-2</v>
      </c>
      <c r="K33"/>
    </row>
    <row r="34" spans="1:11">
      <c r="A34" s="31"/>
      <c r="B34" s="66" t="s">
        <v>9</v>
      </c>
      <c r="C34" s="72">
        <v>342.64536380101799</v>
      </c>
      <c r="D34" s="72">
        <v>301.47590931629293</v>
      </c>
      <c r="E34" s="72">
        <v>225.87780637358219</v>
      </c>
      <c r="F34" s="72">
        <v>280.55436879996705</v>
      </c>
      <c r="G34" s="104"/>
      <c r="H34" s="72">
        <v>355.94687775526</v>
      </c>
      <c r="I34" s="93"/>
      <c r="J34" s="94">
        <v>3.8820061087902258E-2</v>
      </c>
      <c r="K34"/>
    </row>
    <row r="35" spans="1:11">
      <c r="A35" s="31"/>
      <c r="B35" s="66" t="s">
        <v>208</v>
      </c>
      <c r="C35" s="72">
        <v>1304.78662362455</v>
      </c>
      <c r="D35" s="72">
        <v>1376.7520037481499</v>
      </c>
      <c r="E35" s="72">
        <v>1209.1411370560199</v>
      </c>
      <c r="F35" s="72">
        <v>1242.1944080747999</v>
      </c>
      <c r="G35" s="104"/>
      <c r="H35" s="72">
        <v>1418.9645577030701</v>
      </c>
      <c r="I35" s="93"/>
      <c r="J35" s="94">
        <v>8.7506977777980832E-2</v>
      </c>
      <c r="K35"/>
    </row>
    <row r="36" spans="1:11">
      <c r="A36"/>
      <c r="B36" s="66" t="s">
        <v>1</v>
      </c>
      <c r="C36" s="72">
        <v>219.66963364701201</v>
      </c>
      <c r="D36" s="72">
        <v>118.01253063963998</v>
      </c>
      <c r="E36" s="72">
        <v>156.00213917538804</v>
      </c>
      <c r="F36" s="72">
        <v>125.25411844005203</v>
      </c>
      <c r="G36" s="104"/>
      <c r="H36" s="72">
        <v>118.64038117999999</v>
      </c>
      <c r="I36" s="93"/>
      <c r="J36" s="94">
        <v>-0.45991451248722121</v>
      </c>
      <c r="K36"/>
    </row>
    <row r="37" spans="1:11">
      <c r="A37"/>
      <c r="B37" s="70" t="s">
        <v>145</v>
      </c>
      <c r="C37" s="71"/>
      <c r="D37" s="71"/>
      <c r="E37" s="71"/>
      <c r="F37" s="71"/>
      <c r="G37" s="104"/>
      <c r="H37" s="71"/>
      <c r="I37" s="93"/>
      <c r="J37" s="97"/>
      <c r="K37"/>
    </row>
    <row r="38" spans="1:11">
      <c r="A38"/>
      <c r="B38" s="66" t="s">
        <v>0</v>
      </c>
      <c r="C38" s="72">
        <v>471.47220568999995</v>
      </c>
      <c r="D38" s="72">
        <v>415.43022593000006</v>
      </c>
      <c r="E38" s="72">
        <v>280.61379191000015</v>
      </c>
      <c r="F38" s="72">
        <v>509.36345082999992</v>
      </c>
      <c r="G38" s="104"/>
      <c r="H38" s="72">
        <v>463.26063101999995</v>
      </c>
      <c r="I38" s="93"/>
      <c r="J38" s="94">
        <v>-1.7416879660980988E-2</v>
      </c>
      <c r="K38"/>
    </row>
    <row r="39" spans="1:11">
      <c r="A39" s="31"/>
      <c r="B39" s="66" t="s">
        <v>8</v>
      </c>
      <c r="C39" s="72">
        <v>337.51726340356799</v>
      </c>
      <c r="D39" s="72">
        <v>272.47433034461892</v>
      </c>
      <c r="E39" s="72">
        <v>293.20894173747206</v>
      </c>
      <c r="F39" s="72">
        <v>306.27456176947112</v>
      </c>
      <c r="G39" s="104"/>
      <c r="H39" s="72">
        <v>246.854770815188</v>
      </c>
      <c r="I39" s="93"/>
      <c r="J39" s="94">
        <v>-0.26861586774592688</v>
      </c>
      <c r="K39"/>
    </row>
    <row r="40" spans="1:11">
      <c r="B40" s="66" t="s">
        <v>7</v>
      </c>
      <c r="C40" s="72">
        <v>0.85415010399150193</v>
      </c>
      <c r="D40" s="72">
        <v>0.62363532052671811</v>
      </c>
      <c r="E40" s="72">
        <v>0.38670001528837994</v>
      </c>
      <c r="F40" s="72">
        <v>0.39028494590883001</v>
      </c>
      <c r="G40" s="104"/>
      <c r="H40" s="72">
        <v>0.199265320948008</v>
      </c>
      <c r="I40" s="93"/>
      <c r="J40" s="94">
        <v>-0.76670924698501175</v>
      </c>
      <c r="K40"/>
    </row>
    <row r="41" spans="1:11">
      <c r="A41" s="31"/>
      <c r="B41" s="66" t="s">
        <v>155</v>
      </c>
      <c r="C41" s="72">
        <v>79.352041507205996</v>
      </c>
      <c r="D41" s="72">
        <v>53.389546119066011</v>
      </c>
      <c r="E41" s="72">
        <v>71.485524761448971</v>
      </c>
      <c r="F41" s="72">
        <v>75.455846026947995</v>
      </c>
      <c r="G41" s="104"/>
      <c r="H41" s="72">
        <v>89.929970184906296</v>
      </c>
      <c r="I41" s="93"/>
      <c r="J41" s="94">
        <v>0.13330380008861792</v>
      </c>
      <c r="K41"/>
    </row>
    <row r="42" spans="1:11">
      <c r="A42" s="31"/>
      <c r="B42" s="66" t="s">
        <v>10</v>
      </c>
      <c r="C42" s="72">
        <v>60.398426084527799</v>
      </c>
      <c r="D42" s="72">
        <v>57.4621204518632</v>
      </c>
      <c r="E42" s="72">
        <v>52.549130547817001</v>
      </c>
      <c r="F42" s="72">
        <v>55.919034994029005</v>
      </c>
      <c r="G42" s="104"/>
      <c r="H42" s="72">
        <v>59.241377431706198</v>
      </c>
      <c r="I42" s="93"/>
      <c r="J42" s="94">
        <v>-1.9156933844638725E-2</v>
      </c>
    </row>
    <row r="43" spans="1:11">
      <c r="A43"/>
      <c r="B43" s="66" t="s">
        <v>9</v>
      </c>
      <c r="C43" s="72">
        <v>141.56962671282801</v>
      </c>
      <c r="D43" s="72">
        <v>100.87618117154298</v>
      </c>
      <c r="E43" s="72">
        <v>92.764524499205038</v>
      </c>
      <c r="F43" s="72">
        <v>88.861033282194001</v>
      </c>
      <c r="G43" s="104"/>
      <c r="H43" s="72">
        <v>98.626987576143705</v>
      </c>
      <c r="I43" s="93"/>
      <c r="J43" s="94">
        <v>-0.30333229050460692</v>
      </c>
    </row>
    <row r="44" spans="1:11">
      <c r="A44" s="31"/>
      <c r="B44" s="66" t="s">
        <v>204</v>
      </c>
      <c r="C44" s="72">
        <v>108.79136137824899</v>
      </c>
      <c r="D44" s="72">
        <v>119.64237610540299</v>
      </c>
      <c r="E44" s="72">
        <v>99.687337407861008</v>
      </c>
      <c r="F44" s="72">
        <v>225.52428002222803</v>
      </c>
      <c r="G44" s="104"/>
      <c r="H44" s="72">
        <v>167.53384230621501</v>
      </c>
      <c r="I44" s="93"/>
      <c r="J44" s="94">
        <v>0.53995538049871838</v>
      </c>
    </row>
    <row r="45" spans="1:11">
      <c r="A45"/>
      <c r="B45" s="66" t="s">
        <v>1</v>
      </c>
      <c r="C45" s="72" t="s">
        <v>136</v>
      </c>
      <c r="D45" s="72" t="s">
        <v>136</v>
      </c>
      <c r="E45" s="72" t="s">
        <v>136</v>
      </c>
      <c r="F45" s="72" t="s">
        <v>136</v>
      </c>
      <c r="G45" s="104"/>
      <c r="H45" s="72" t="s">
        <v>136</v>
      </c>
      <c r="I45" s="93"/>
      <c r="J45" s="92" t="s">
        <v>136</v>
      </c>
    </row>
    <row r="46" spans="1:11">
      <c r="A46"/>
      <c r="B46" s="70" t="s">
        <v>3</v>
      </c>
      <c r="C46" s="71"/>
      <c r="D46" s="71"/>
      <c r="E46" s="71"/>
      <c r="F46" s="71"/>
      <c r="G46" s="104"/>
      <c r="H46" s="71"/>
      <c r="I46" s="93"/>
      <c r="J46" s="97"/>
    </row>
    <row r="47" spans="1:11">
      <c r="A47"/>
      <c r="B47" s="66" t="s">
        <v>0</v>
      </c>
      <c r="C47" s="72">
        <v>103.18856138269601</v>
      </c>
      <c r="D47" s="72">
        <v>117.96509553907799</v>
      </c>
      <c r="E47" s="72">
        <v>112.58443330163303</v>
      </c>
      <c r="F47" s="72">
        <v>119.60688422672297</v>
      </c>
      <c r="G47" s="104"/>
      <c r="H47" s="72">
        <v>108.29247753404501</v>
      </c>
      <c r="I47" s="93"/>
      <c r="J47" s="94">
        <v>4.9462034192143393E-2</v>
      </c>
    </row>
    <row r="48" spans="1:11">
      <c r="A48"/>
      <c r="B48" s="66" t="s">
        <v>8</v>
      </c>
      <c r="C48" s="72">
        <v>28.796739747660901</v>
      </c>
      <c r="D48" s="72">
        <v>31.508605044072596</v>
      </c>
      <c r="E48" s="72">
        <v>20.803006919132095</v>
      </c>
      <c r="F48" s="72">
        <v>20.381334677225411</v>
      </c>
      <c r="G48" s="104"/>
      <c r="H48" s="72">
        <v>14.3216589052734</v>
      </c>
      <c r="I48" s="93"/>
      <c r="J48" s="94">
        <v>-0.50266387685652092</v>
      </c>
    </row>
    <row r="49" spans="1:10">
      <c r="A49" s="31"/>
      <c r="B49" s="66" t="s">
        <v>7</v>
      </c>
      <c r="C49" s="72">
        <v>23.981969172862101</v>
      </c>
      <c r="D49" s="72">
        <v>29.255774143749399</v>
      </c>
      <c r="E49" s="72">
        <v>12.68788187858641</v>
      </c>
      <c r="F49" s="72">
        <v>10.38474189869379</v>
      </c>
      <c r="G49" s="104"/>
      <c r="H49" s="72">
        <v>27.561730054311401</v>
      </c>
      <c r="I49" s="93"/>
      <c r="J49" s="94">
        <v>0.14926884675926205</v>
      </c>
    </row>
    <row r="50" spans="1:10">
      <c r="B50" s="66" t="s">
        <v>155</v>
      </c>
      <c r="C50" s="72">
        <v>4.9528560768232204</v>
      </c>
      <c r="D50" s="72">
        <v>18.04177073117248</v>
      </c>
      <c r="E50" s="72">
        <v>8.3877907261414002</v>
      </c>
      <c r="F50" s="72">
        <v>-0.28318304131839866</v>
      </c>
      <c r="G50" s="104"/>
      <c r="H50" s="72">
        <v>3.4239843825995901</v>
      </c>
      <c r="I50" s="93"/>
      <c r="J50" s="94">
        <v>-0.30868486192804012</v>
      </c>
    </row>
    <row r="51" spans="1:10">
      <c r="A51" s="31"/>
      <c r="B51" s="66" t="s">
        <v>10</v>
      </c>
      <c r="C51" s="72">
        <v>13.0539407027364</v>
      </c>
      <c r="D51" s="72">
        <v>14.254371531147401</v>
      </c>
      <c r="E51" s="72">
        <v>15.773737485009693</v>
      </c>
      <c r="F51" s="72">
        <v>15.436219586032507</v>
      </c>
      <c r="G51" s="104"/>
      <c r="H51" s="72">
        <v>17.576356440123703</v>
      </c>
      <c r="I51" s="93"/>
      <c r="J51" s="94">
        <v>0.34644065270185453</v>
      </c>
    </row>
    <row r="52" spans="1:10">
      <c r="A52" s="31"/>
      <c r="B52" s="66" t="s">
        <v>9</v>
      </c>
      <c r="C52" s="72">
        <v>23.1474573306499</v>
      </c>
      <c r="D52" s="72">
        <v>20.466752661360104</v>
      </c>
      <c r="E52" s="72">
        <v>11.075248377453093</v>
      </c>
      <c r="F52" s="72">
        <v>15.007438941338208</v>
      </c>
      <c r="G52" s="104"/>
      <c r="H52" s="72">
        <v>10.112473376847399</v>
      </c>
      <c r="I52" s="93"/>
      <c r="J52" s="94">
        <v>-0.56312811241443272</v>
      </c>
    </row>
    <row r="53" spans="1:10">
      <c r="A53"/>
      <c r="B53" s="66" t="s">
        <v>208</v>
      </c>
      <c r="C53" s="72">
        <v>-29.419716487789199</v>
      </c>
      <c r="D53" s="72">
        <v>-22.283915584671103</v>
      </c>
      <c r="E53" s="72">
        <v>31.715245530142301</v>
      </c>
      <c r="F53" s="72">
        <v>36.839808665577195</v>
      </c>
      <c r="G53" s="104"/>
      <c r="H53" s="72">
        <v>32.442537376305403</v>
      </c>
      <c r="I53" s="93"/>
      <c r="J53" s="94" t="s">
        <v>136</v>
      </c>
    </row>
    <row r="54" spans="1:10">
      <c r="A54" s="31"/>
      <c r="B54" s="66" t="s">
        <v>1</v>
      </c>
      <c r="C54" s="72">
        <v>-11.9216690734726</v>
      </c>
      <c r="D54" s="72">
        <v>-1.3776242001505992</v>
      </c>
      <c r="E54" s="72">
        <v>-4.2239206481776996</v>
      </c>
      <c r="F54" s="72">
        <v>-3.0787382624836006</v>
      </c>
      <c r="G54" s="104"/>
      <c r="H54" s="72">
        <v>-2.0791431916245902</v>
      </c>
      <c r="I54" s="93"/>
      <c r="J54" s="94">
        <v>0.82559965565132332</v>
      </c>
    </row>
    <row r="55" spans="1:10">
      <c r="A55"/>
      <c r="B55" s="66" t="s">
        <v>147</v>
      </c>
      <c r="C55" s="72">
        <v>-28.985623468037744</v>
      </c>
      <c r="D55" s="72">
        <v>-63.972229352588272</v>
      </c>
      <c r="E55" s="72">
        <v>-29.021301280983323</v>
      </c>
      <c r="F55" s="72">
        <v>-138.19706752649117</v>
      </c>
      <c r="G55" s="104"/>
      <c r="H55" s="72">
        <v>-38.323738069303317</v>
      </c>
      <c r="I55" s="93"/>
      <c r="J55" s="94">
        <v>-0.32216366198100416</v>
      </c>
    </row>
    <row r="56" spans="1:10">
      <c r="A56"/>
      <c r="B56" s="70" t="s">
        <v>4</v>
      </c>
      <c r="C56" s="71"/>
      <c r="D56" s="71"/>
      <c r="E56" s="71"/>
      <c r="F56" s="71"/>
      <c r="G56" s="105"/>
      <c r="H56" s="71"/>
      <c r="I56" s="93"/>
      <c r="J56" s="97"/>
    </row>
    <row r="57" spans="1:10">
      <c r="A57"/>
      <c r="B57" s="66" t="s">
        <v>0</v>
      </c>
      <c r="C57" s="73">
        <v>0.96525167809136059</v>
      </c>
      <c r="D57" s="73">
        <v>0.90927472863987746</v>
      </c>
      <c r="E57" s="73">
        <v>0.89900540319107081</v>
      </c>
      <c r="F57" s="73">
        <v>0.90466026581828085</v>
      </c>
      <c r="G57" s="105"/>
      <c r="H57" s="73">
        <v>0.93299937487995688</v>
      </c>
      <c r="I57" s="93"/>
      <c r="J57" s="95">
        <v>-3.225230321140371</v>
      </c>
    </row>
    <row r="58" spans="1:10">
      <c r="A58"/>
      <c r="B58" s="66" t="s">
        <v>8</v>
      </c>
      <c r="C58" s="73">
        <v>0.95046682447824438</v>
      </c>
      <c r="D58" s="73">
        <v>0.8105811945498862</v>
      </c>
      <c r="E58" s="73">
        <v>0.82001714198748843</v>
      </c>
      <c r="F58" s="73">
        <v>0.90342602979295283</v>
      </c>
      <c r="G58" s="105"/>
      <c r="H58" s="73">
        <v>0.88200315706220633</v>
      </c>
      <c r="I58" s="93"/>
      <c r="J58" s="95">
        <v>-6.8463667416038039</v>
      </c>
    </row>
    <row r="59" spans="1:10">
      <c r="B59" s="66" t="s">
        <v>7</v>
      </c>
      <c r="C59" s="73">
        <v>1.0170395745978036</v>
      </c>
      <c r="D59" s="73">
        <v>0.96205389576960831</v>
      </c>
      <c r="E59" s="73">
        <v>0.94653845934429393</v>
      </c>
      <c r="F59" s="73">
        <v>0.97525574990903263</v>
      </c>
      <c r="G59" s="105"/>
      <c r="H59" s="73">
        <v>0.96648136721666345</v>
      </c>
      <c r="I59" s="93"/>
      <c r="J59" s="95">
        <v>-5.0558207381140141</v>
      </c>
    </row>
    <row r="60" spans="1:10">
      <c r="A60" s="31"/>
      <c r="B60" s="66" t="s">
        <v>155</v>
      </c>
      <c r="C60" s="73">
        <v>1.0152650188042451</v>
      </c>
      <c r="D60" s="73">
        <v>0.92084766443643495</v>
      </c>
      <c r="E60" s="73">
        <v>1.0276933978457026</v>
      </c>
      <c r="F60" s="73">
        <v>0.98998760298170807</v>
      </c>
      <c r="G60" s="105"/>
      <c r="H60" s="73">
        <v>1.0473918473405526</v>
      </c>
      <c r="I60" s="93"/>
      <c r="J60" s="95">
        <v>3.2126828536307439</v>
      </c>
    </row>
    <row r="61" spans="1:10">
      <c r="B61" s="66" t="s">
        <v>10</v>
      </c>
      <c r="C61" s="73">
        <v>0.97314226740576282</v>
      </c>
      <c r="D61" s="73">
        <v>0.89487346596605533</v>
      </c>
      <c r="E61" s="73">
        <v>0.9109160655621944</v>
      </c>
      <c r="F61" s="73">
        <v>0.96669622341815231</v>
      </c>
      <c r="G61" s="105"/>
      <c r="H61" s="73">
        <v>0.89363554202733009</v>
      </c>
      <c r="I61" s="93"/>
      <c r="J61" s="95">
        <v>-7.950672537843273</v>
      </c>
    </row>
    <row r="62" spans="1:10">
      <c r="A62" s="31"/>
      <c r="B62" s="66" t="s">
        <v>9</v>
      </c>
      <c r="C62" s="73">
        <v>0.90924701377985173</v>
      </c>
      <c r="D62" s="73">
        <v>0.84184880468586198</v>
      </c>
      <c r="E62" s="73">
        <v>0.9586925422918513</v>
      </c>
      <c r="F62" s="73">
        <v>0.90937064022158887</v>
      </c>
      <c r="G62" s="105"/>
      <c r="H62" s="73">
        <v>0.92989814396763104</v>
      </c>
      <c r="I62" s="93"/>
      <c r="J62" s="95">
        <v>2.065113018777931</v>
      </c>
    </row>
    <row r="63" spans="1:10">
      <c r="A63" s="31"/>
      <c r="B63" s="66" t="s">
        <v>208</v>
      </c>
      <c r="C63" s="73">
        <v>1.0930413966793207</v>
      </c>
      <c r="D63" s="73">
        <v>1.0435634606754884</v>
      </c>
      <c r="E63" s="73">
        <v>0.95329121057451738</v>
      </c>
      <c r="F63" s="73">
        <v>0.9487089780454423</v>
      </c>
      <c r="G63" s="105"/>
      <c r="H63" s="73">
        <v>0.95087118264217696</v>
      </c>
      <c r="I63" s="93"/>
      <c r="J63" s="95">
        <v>-14.217021403714369</v>
      </c>
    </row>
    <row r="64" spans="1:10">
      <c r="A64" s="31"/>
      <c r="B64" s="66" t="s">
        <v>1</v>
      </c>
      <c r="C64" s="73">
        <v>1.1018086381775094</v>
      </c>
      <c r="D64" s="73">
        <v>0.87771209084819279</v>
      </c>
      <c r="E64" s="73">
        <v>0.94651507354005782</v>
      </c>
      <c r="F64" s="73">
        <v>0.9791106139683825</v>
      </c>
      <c r="G64" s="105"/>
      <c r="H64" s="73">
        <v>1.0027414698476231</v>
      </c>
      <c r="I64" s="93"/>
      <c r="J64" s="95">
        <v>-9.9067168329886268</v>
      </c>
    </row>
    <row r="65" spans="1:10">
      <c r="A65" s="31"/>
      <c r="B65" s="70" t="s">
        <v>6</v>
      </c>
      <c r="C65" s="71"/>
      <c r="D65" s="71"/>
      <c r="E65" s="71"/>
      <c r="F65" s="71"/>
      <c r="G65" s="105"/>
      <c r="H65" s="71"/>
      <c r="I65" s="93"/>
      <c r="J65" s="97"/>
    </row>
    <row r="66" spans="1:10">
      <c r="A66"/>
      <c r="B66" s="66" t="s">
        <v>0</v>
      </c>
      <c r="C66" s="73">
        <v>0.73694185949527446</v>
      </c>
      <c r="D66" s="73">
        <v>0.67585175790539875</v>
      </c>
      <c r="E66" s="73">
        <v>0.67822919016115701</v>
      </c>
      <c r="F66" s="73">
        <v>0.67316773773923499</v>
      </c>
      <c r="G66" s="105"/>
      <c r="H66" s="73">
        <v>0.70650294005447445</v>
      </c>
      <c r="I66" s="93"/>
      <c r="J66" s="95">
        <v>-3.0438919440800016</v>
      </c>
    </row>
    <row r="67" spans="1:10">
      <c r="A67"/>
      <c r="B67" s="66" t="s">
        <v>8</v>
      </c>
      <c r="C67" s="73">
        <v>0.6032610866794349</v>
      </c>
      <c r="D67" s="73">
        <v>0.44825490683571284</v>
      </c>
      <c r="E67" s="73">
        <v>0.45052696948100041</v>
      </c>
      <c r="F67" s="73">
        <v>0.51453414250769802</v>
      </c>
      <c r="G67" s="105"/>
      <c r="H67" s="73">
        <v>0.51734906610904396</v>
      </c>
      <c r="I67" s="93"/>
      <c r="J67" s="95">
        <v>-8.5912020570390943</v>
      </c>
    </row>
    <row r="68" spans="1:10">
      <c r="A68"/>
      <c r="B68" s="66" t="s">
        <v>7</v>
      </c>
      <c r="C68" s="73">
        <v>0.71772637239138481</v>
      </c>
      <c r="D68" s="73">
        <v>0.63065832439774439</v>
      </c>
      <c r="E68" s="73">
        <v>0.60489564375829052</v>
      </c>
      <c r="F68" s="73">
        <v>0.64003281623491226</v>
      </c>
      <c r="G68" s="105"/>
      <c r="H68" s="73">
        <v>0.64078498864907907</v>
      </c>
      <c r="I68" s="93"/>
      <c r="J68" s="95">
        <v>-7.6941383742305742</v>
      </c>
    </row>
    <row r="69" spans="1:10">
      <c r="A69"/>
      <c r="B69" s="66" t="s">
        <v>155</v>
      </c>
      <c r="C69" s="73">
        <v>0.76111134886416476</v>
      </c>
      <c r="D69" s="73">
        <v>0.66865858470550976</v>
      </c>
      <c r="E69" s="73">
        <v>0.7533093673821909</v>
      </c>
      <c r="F69" s="73">
        <v>0.68700674478599089</v>
      </c>
      <c r="G69" s="105"/>
      <c r="H69" s="73">
        <v>0.73443523682136602</v>
      </c>
      <c r="I69" s="93"/>
      <c r="J69" s="95">
        <v>-2.6676112042798739</v>
      </c>
    </row>
    <row r="70" spans="1:10">
      <c r="A70" s="31"/>
      <c r="B70" s="66" t="s">
        <v>10</v>
      </c>
      <c r="C70" s="73">
        <v>0.61851522681922821</v>
      </c>
      <c r="D70" s="73">
        <v>0.46290433570322076</v>
      </c>
      <c r="E70" s="73">
        <v>0.55468323511535567</v>
      </c>
      <c r="F70" s="73">
        <v>0.56534513446782531</v>
      </c>
      <c r="G70" s="105"/>
      <c r="H70" s="73">
        <v>0.57282535113510269</v>
      </c>
      <c r="I70" s="93"/>
      <c r="J70" s="95">
        <v>-4.5689875684125525</v>
      </c>
    </row>
    <row r="71" spans="1:10">
      <c r="B71" s="66" t="s">
        <v>9</v>
      </c>
      <c r="C71" s="73">
        <v>0.61696160736054872</v>
      </c>
      <c r="D71" s="73">
        <v>0.60519448761083727</v>
      </c>
      <c r="E71" s="73">
        <v>0.68158436815628554</v>
      </c>
      <c r="F71" s="73">
        <v>0.65445497786745732</v>
      </c>
      <c r="G71" s="105"/>
      <c r="H71" s="73">
        <v>0.70539902987325054</v>
      </c>
      <c r="I71" s="93"/>
      <c r="J71" s="95">
        <v>8.8437422512701822</v>
      </c>
    </row>
    <row r="72" spans="1:10">
      <c r="A72" s="31"/>
      <c r="B72" s="66" t="s">
        <v>208</v>
      </c>
      <c r="C72" s="73">
        <v>0.75918216507924952</v>
      </c>
      <c r="D72" s="73">
        <v>0.74953890641663989</v>
      </c>
      <c r="E72" s="73">
        <v>0.66918098805624338</v>
      </c>
      <c r="F72" s="73">
        <v>0.63658392809918907</v>
      </c>
      <c r="G72" s="105"/>
      <c r="H72" s="73">
        <v>0.67437931561795217</v>
      </c>
      <c r="I72" s="93"/>
      <c r="J72" s="95">
        <v>-8.4802849461297356</v>
      </c>
    </row>
    <row r="73" spans="1:10">
      <c r="A73"/>
      <c r="B73" s="66" t="s">
        <v>1</v>
      </c>
      <c r="C73" s="73">
        <v>0.67045343275918345</v>
      </c>
      <c r="D73" s="73">
        <v>0.43171257468665641</v>
      </c>
      <c r="E73" s="73">
        <v>0.50489717239628573</v>
      </c>
      <c r="F73" s="73">
        <v>0.50085706383448236</v>
      </c>
      <c r="G73" s="105"/>
      <c r="H73" s="73">
        <v>0.51619515149089279</v>
      </c>
      <c r="I73" s="93"/>
      <c r="J73" s="95">
        <v>-15.425828126829067</v>
      </c>
    </row>
    <row r="74" spans="1:10">
      <c r="A74" s="31"/>
      <c r="B74" s="70" t="s">
        <v>5</v>
      </c>
      <c r="C74" s="71"/>
      <c r="D74" s="71"/>
      <c r="E74" s="71"/>
      <c r="F74" s="71"/>
      <c r="G74" s="105"/>
      <c r="H74" s="71"/>
      <c r="I74" s="93"/>
      <c r="J74" s="97"/>
    </row>
    <row r="75" spans="1:10">
      <c r="A75" s="31"/>
      <c r="B75" s="66" t="s">
        <v>0</v>
      </c>
      <c r="C75" s="73">
        <v>0.22830981859608609</v>
      </c>
      <c r="D75" s="73">
        <v>0.23342297073447868</v>
      </c>
      <c r="E75" s="73">
        <v>0.22077621302991379</v>
      </c>
      <c r="F75" s="73">
        <v>0.23149252807904583</v>
      </c>
      <c r="G75" s="105"/>
      <c r="H75" s="73">
        <v>0.22649643482548246</v>
      </c>
      <c r="I75" s="93"/>
      <c r="J75" s="95">
        <v>-0.18133837706036382</v>
      </c>
    </row>
    <row r="76" spans="1:10">
      <c r="A76"/>
      <c r="B76" s="66" t="s">
        <v>8</v>
      </c>
      <c r="C76" s="73">
        <v>0.34720573779880942</v>
      </c>
      <c r="D76" s="73">
        <v>0.36232628771417341</v>
      </c>
      <c r="E76" s="73">
        <v>0.36949017250648797</v>
      </c>
      <c r="F76" s="73">
        <v>0.38889188728525476</v>
      </c>
      <c r="G76" s="105"/>
      <c r="H76" s="73">
        <v>0.36465409095316237</v>
      </c>
      <c r="I76" s="93"/>
      <c r="J76" s="95">
        <v>1.7448353154352947</v>
      </c>
    </row>
    <row r="77" spans="1:10">
      <c r="A77"/>
      <c r="B77" s="66" t="s">
        <v>7</v>
      </c>
      <c r="C77" s="73">
        <v>0.29931320220641883</v>
      </c>
      <c r="D77" s="73">
        <v>0.33139557137186398</v>
      </c>
      <c r="E77" s="73">
        <v>0.3416428155860034</v>
      </c>
      <c r="F77" s="73">
        <v>0.33522293367412043</v>
      </c>
      <c r="G77" s="105"/>
      <c r="H77" s="73">
        <v>0.32569637856758438</v>
      </c>
      <c r="I77" s="93"/>
      <c r="J77" s="95">
        <v>2.6383176361165548</v>
      </c>
    </row>
    <row r="78" spans="1:10">
      <c r="A78"/>
      <c r="B78" s="66" t="s">
        <v>155</v>
      </c>
      <c r="C78" s="73">
        <v>0.25415366994008043</v>
      </c>
      <c r="D78" s="73">
        <v>0.25218907973092514</v>
      </c>
      <c r="E78" s="73">
        <v>0.27438403046351167</v>
      </c>
      <c r="F78" s="73">
        <v>0.30298085819571724</v>
      </c>
      <c r="G78" s="105"/>
      <c r="H78" s="73">
        <v>0.31295661051918644</v>
      </c>
      <c r="I78" s="93"/>
      <c r="J78" s="95">
        <v>5.8802940579106009</v>
      </c>
    </row>
    <row r="79" spans="1:10">
      <c r="A79"/>
      <c r="B79" s="66" t="s">
        <v>10</v>
      </c>
      <c r="C79" s="73">
        <v>0.35462704058653455</v>
      </c>
      <c r="D79" s="73">
        <v>0.43196913026283457</v>
      </c>
      <c r="E79" s="73">
        <v>0.35623283044683879</v>
      </c>
      <c r="F79" s="73">
        <v>0.40135108895032701</v>
      </c>
      <c r="G79" s="105"/>
      <c r="H79" s="73">
        <v>0.32081019089222745</v>
      </c>
      <c r="I79" s="93"/>
      <c r="J79" s="95">
        <v>-3.3816849694307094</v>
      </c>
    </row>
    <row r="80" spans="1:10">
      <c r="A80" s="31"/>
      <c r="B80" s="66" t="s">
        <v>9</v>
      </c>
      <c r="C80" s="73">
        <v>0.29228540641930301</v>
      </c>
      <c r="D80" s="73">
        <v>0.23665431707502468</v>
      </c>
      <c r="E80" s="73">
        <v>0.27710817413556571</v>
      </c>
      <c r="F80" s="73">
        <v>0.25491566235413149</v>
      </c>
      <c r="G80" s="105"/>
      <c r="H80" s="73">
        <v>0.2244991140943805</v>
      </c>
      <c r="I80" s="93"/>
      <c r="J80" s="95">
        <v>-6.7786292324922499</v>
      </c>
    </row>
    <row r="81" spans="1:10">
      <c r="B81" s="66" t="s">
        <v>208</v>
      </c>
      <c r="C81" s="73">
        <v>0.33385923160007114</v>
      </c>
      <c r="D81" s="73">
        <v>0.29402455425884855</v>
      </c>
      <c r="E81" s="73">
        <v>0.284110222518274</v>
      </c>
      <c r="F81" s="73">
        <v>0.31212504994625323</v>
      </c>
      <c r="G81" s="105"/>
      <c r="H81" s="73">
        <v>0.27649186702422474</v>
      </c>
      <c r="I81" s="93"/>
      <c r="J81" s="95">
        <v>-5.73673645758464</v>
      </c>
    </row>
    <row r="82" spans="1:10">
      <c r="A82" s="31"/>
      <c r="B82" s="85" t="s">
        <v>1</v>
      </c>
      <c r="C82" s="106">
        <v>0.43135520541832595</v>
      </c>
      <c r="D82" s="106">
        <v>0.44599951616153632</v>
      </c>
      <c r="E82" s="106">
        <v>0.44161790114377203</v>
      </c>
      <c r="F82" s="106">
        <v>0.47825355013390008</v>
      </c>
      <c r="G82" s="105"/>
      <c r="H82" s="106">
        <v>0.48654631835673029</v>
      </c>
      <c r="I82" s="93"/>
      <c r="J82" s="107">
        <v>5.5191112938404343</v>
      </c>
    </row>
    <row r="83" spans="1:10"/>
    <row r="84" spans="1:10">
      <c r="B84" s="214" t="s">
        <v>238</v>
      </c>
    </row>
    <row r="85" spans="1:10">
      <c r="B85" s="29"/>
    </row>
    <row r="86" spans="1:10"/>
    <row r="87" spans="1:10"/>
    <row r="88" spans="1:10" hidden="1"/>
    <row r="89" spans="1:10" hidden="1"/>
    <row r="90" spans="1:10" hidden="1"/>
    <row r="91" spans="1:10" hidden="1"/>
    <row r="92" spans="1:10" hidden="1"/>
  </sheetData>
  <dataConsolidate/>
  <mergeCells count="2">
    <mergeCell ref="J7:J8"/>
    <mergeCell ref="C7:F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81E05"/>
    <pageSetUpPr fitToPage="1"/>
  </sheetPr>
  <dimension ref="A1:AL87"/>
  <sheetViews>
    <sheetView showGridLines="0" showRowColHeaders="0" zoomScale="70" zoomScaleNormal="70" workbookViewId="0">
      <selection activeCell="S67" sqref="S67"/>
    </sheetView>
  </sheetViews>
  <sheetFormatPr baseColWidth="10" defaultColWidth="0" defaultRowHeight="15" customHeight="1" zeroHeight="1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8" width="15.7109375" customWidth="1"/>
    <col min="9" max="9" width="1.7109375" customWidth="1"/>
    <col min="10" max="10" width="17" bestFit="1" customWidth="1"/>
    <col min="11" max="11" width="2.85546875" customWidth="1"/>
    <col min="12" max="13" width="15.7109375" customWidth="1"/>
    <col min="14" max="14" width="17" bestFit="1" customWidth="1"/>
    <col min="15" max="15" width="15.7109375" customWidth="1"/>
    <col min="16" max="16" width="1.7109375" customWidth="1"/>
    <col min="17" max="17" width="15.7109375" customWidth="1"/>
    <col min="18" max="18" width="1.7109375" customWidth="1"/>
    <col min="19" max="19" width="15.42578125" bestFit="1" customWidth="1"/>
    <col min="20" max="20" width="11.42578125" customWidth="1"/>
    <col min="21" max="38" width="0" hidden="1" customWidth="1"/>
    <col min="39" max="16384" width="11.42578125" hidden="1"/>
  </cols>
  <sheetData>
    <row r="1" spans="1:20" ht="15" customHeight="1">
      <c r="A1" s="31"/>
      <c r="B1" s="2"/>
      <c r="C1" s="2"/>
      <c r="D1" s="2"/>
      <c r="E1" s="2"/>
      <c r="F1" s="2"/>
      <c r="G1" s="2"/>
      <c r="H1" s="2"/>
      <c r="I1" s="2"/>
    </row>
    <row r="2" spans="1:20" ht="49.5" customHeight="1">
      <c r="B2" s="121" t="str">
        <f>+Index!B15</f>
        <v>Premiums and attributable result by Country</v>
      </c>
      <c r="C2" s="122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3" spans="1:20" ht="15" customHeight="1"/>
    <row r="4" spans="1:20" ht="15" customHeight="1"/>
    <row r="5" spans="1:20" ht="15" customHeight="1"/>
    <row r="6" spans="1:20" ht="3.75" customHeight="1"/>
    <row r="7" spans="1:20"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</row>
    <row r="8" spans="1:20" ht="15.75">
      <c r="C8" s="74" t="s">
        <v>177</v>
      </c>
      <c r="D8" s="75"/>
      <c r="E8" s="75"/>
      <c r="F8" s="76"/>
      <c r="G8" s="77"/>
      <c r="H8" s="75"/>
      <c r="I8" s="75"/>
      <c r="J8" s="76"/>
      <c r="K8" s="32"/>
      <c r="L8" s="74" t="s">
        <v>148</v>
      </c>
      <c r="M8" s="75"/>
      <c r="N8" s="75"/>
      <c r="O8" s="76"/>
      <c r="P8" s="77"/>
      <c r="Q8" s="75"/>
      <c r="R8" s="75"/>
      <c r="S8" s="76"/>
    </row>
    <row r="9" spans="1:20" ht="39.75" customHeight="1">
      <c r="B9" s="119" t="s">
        <v>165</v>
      </c>
      <c r="C9" s="74">
        <v>2020</v>
      </c>
      <c r="D9" s="75"/>
      <c r="E9" s="75"/>
      <c r="F9" s="76"/>
      <c r="G9" s="34"/>
      <c r="H9" s="74">
        <v>2021</v>
      </c>
      <c r="I9" s="78"/>
      <c r="J9" s="217" t="s">
        <v>237</v>
      </c>
      <c r="K9" s="32"/>
      <c r="L9" s="86">
        <v>2020</v>
      </c>
      <c r="M9" s="75"/>
      <c r="N9" s="75"/>
      <c r="O9" s="76"/>
      <c r="P9" s="34"/>
      <c r="Q9" s="77">
        <v>2021</v>
      </c>
      <c r="R9" s="78"/>
      <c r="S9" s="217" t="s">
        <v>231</v>
      </c>
    </row>
    <row r="10" spans="1:20" ht="15.75">
      <c r="B10" s="194" t="s">
        <v>141</v>
      </c>
      <c r="C10" s="195" t="s">
        <v>233</v>
      </c>
      <c r="D10" s="195" t="s">
        <v>234</v>
      </c>
      <c r="E10" s="195" t="s">
        <v>235</v>
      </c>
      <c r="F10" s="195" t="s">
        <v>236</v>
      </c>
      <c r="G10" s="34"/>
      <c r="H10" s="195" t="s">
        <v>233</v>
      </c>
      <c r="I10" s="34"/>
      <c r="J10" s="217"/>
      <c r="K10" s="32"/>
      <c r="L10" s="194" t="s">
        <v>178</v>
      </c>
      <c r="M10" s="195" t="s">
        <v>179</v>
      </c>
      <c r="N10" s="195" t="s">
        <v>180</v>
      </c>
      <c r="O10" s="195" t="s">
        <v>181</v>
      </c>
      <c r="P10" s="34"/>
      <c r="Q10" s="195" t="s">
        <v>178</v>
      </c>
      <c r="R10" s="34"/>
      <c r="S10" s="217"/>
    </row>
    <row r="11" spans="1:20" ht="15.75"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</row>
    <row r="12" spans="1:20" ht="15.75">
      <c r="B12" s="70" t="s">
        <v>0</v>
      </c>
      <c r="C12" s="84">
        <v>2415.2337807499998</v>
      </c>
      <c r="D12" s="84">
        <v>3977.71378258</v>
      </c>
      <c r="E12" s="84">
        <v>5312.8637226799992</v>
      </c>
      <c r="F12" s="84">
        <v>6998.8720962899997</v>
      </c>
      <c r="G12" s="78"/>
      <c r="H12" s="84">
        <v>2484.98150037</v>
      </c>
      <c r="I12" s="99"/>
      <c r="J12" s="100">
        <v>2.8878247801892513E-2</v>
      </c>
      <c r="K12" s="33"/>
      <c r="L12" s="84">
        <v>2415.2337807499998</v>
      </c>
      <c r="M12" s="84">
        <v>1562.4800018300002</v>
      </c>
      <c r="N12" s="84">
        <v>1335.1499400999992</v>
      </c>
      <c r="O12" s="84">
        <v>1686.0083736100005</v>
      </c>
      <c r="P12" s="78"/>
      <c r="Q12" s="84">
        <v>2484.98150037</v>
      </c>
      <c r="R12" s="99"/>
      <c r="S12" s="100">
        <v>2.8878247801892513E-2</v>
      </c>
    </row>
    <row r="13" spans="1:20" ht="15.75">
      <c r="B13" s="66" t="s">
        <v>166</v>
      </c>
      <c r="C13" s="72">
        <v>2384.5179495899997</v>
      </c>
      <c r="D13" s="72">
        <v>3910.8207902099998</v>
      </c>
      <c r="E13" s="72">
        <v>5210.8885248800007</v>
      </c>
      <c r="F13" s="72">
        <v>6862.0697838599999</v>
      </c>
      <c r="G13" s="33"/>
      <c r="H13" s="72">
        <v>2454.1310950900001</v>
      </c>
      <c r="I13" s="98"/>
      <c r="J13" s="94">
        <v>2.919380225758833E-2</v>
      </c>
      <c r="K13" s="33"/>
      <c r="L13" s="72">
        <v>2384.5179495899997</v>
      </c>
      <c r="M13" s="72">
        <v>1526.3028406200001</v>
      </c>
      <c r="N13" s="72">
        <v>1300.0677346700008</v>
      </c>
      <c r="O13" s="72">
        <v>1651.1812589799993</v>
      </c>
      <c r="P13" s="33"/>
      <c r="Q13" s="72">
        <v>2454.1310950900001</v>
      </c>
      <c r="R13" s="98"/>
      <c r="S13" s="94">
        <v>2.919380225758833E-2</v>
      </c>
    </row>
    <row r="14" spans="1:20" ht="15.75">
      <c r="B14" s="66" t="s">
        <v>157</v>
      </c>
      <c r="C14" s="72">
        <v>30.71583116</v>
      </c>
      <c r="D14" s="72">
        <v>66.892992370000002</v>
      </c>
      <c r="E14" s="72">
        <v>101.97519779999999</v>
      </c>
      <c r="F14" s="72">
        <v>136.80231243</v>
      </c>
      <c r="G14" s="33"/>
      <c r="H14" s="72">
        <v>30.85040528</v>
      </c>
      <c r="I14" s="98"/>
      <c r="J14" s="94">
        <v>4.381262525470918E-3</v>
      </c>
      <c r="K14" s="33"/>
      <c r="L14" s="72">
        <v>30.71583116</v>
      </c>
      <c r="M14" s="72">
        <v>36.177161210000001</v>
      </c>
      <c r="N14" s="72">
        <v>35.082205429999988</v>
      </c>
      <c r="O14" s="72">
        <v>34.827114630000011</v>
      </c>
      <c r="P14" s="33"/>
      <c r="Q14" s="72">
        <v>30.85040528</v>
      </c>
      <c r="R14" s="98"/>
      <c r="S14" s="94">
        <v>4.381262525470918E-3</v>
      </c>
    </row>
    <row r="15" spans="1:20" ht="15.75">
      <c r="B15" s="80"/>
      <c r="C15" s="40"/>
      <c r="D15" s="40"/>
      <c r="E15" s="40"/>
      <c r="F15" s="40"/>
      <c r="G15" s="33"/>
      <c r="H15" s="40"/>
      <c r="I15" s="98"/>
      <c r="J15" s="101"/>
      <c r="K15" s="33"/>
      <c r="L15" s="40"/>
      <c r="M15" s="40"/>
      <c r="N15" s="40"/>
      <c r="O15" s="40"/>
      <c r="P15" s="33"/>
      <c r="Q15" s="40"/>
      <c r="R15" s="98"/>
      <c r="S15" s="101"/>
    </row>
    <row r="16" spans="1:20" ht="15.75">
      <c r="B16" s="70" t="s">
        <v>8</v>
      </c>
      <c r="C16" s="84">
        <v>837.99604633857996</v>
      </c>
      <c r="D16" s="84">
        <v>1612.0201068121701</v>
      </c>
      <c r="E16" s="84">
        <v>2373.9570162027198</v>
      </c>
      <c r="F16" s="84">
        <v>3085.3583415450903</v>
      </c>
      <c r="G16" s="78"/>
      <c r="H16" s="84">
        <v>729.01007247344694</v>
      </c>
      <c r="I16" s="99"/>
      <c r="J16" s="100">
        <v>-0.13005547501246664</v>
      </c>
      <c r="K16" s="33"/>
      <c r="L16" s="84">
        <v>837.99604633857996</v>
      </c>
      <c r="M16" s="84">
        <v>774.02406047359011</v>
      </c>
      <c r="N16" s="84">
        <v>761.93690939054977</v>
      </c>
      <c r="O16" s="84">
        <v>711.40132534237046</v>
      </c>
      <c r="P16" s="78"/>
      <c r="Q16" s="84">
        <v>729.01007247344694</v>
      </c>
      <c r="R16" s="99"/>
      <c r="S16" s="100">
        <v>-0.13005547501246664</v>
      </c>
    </row>
    <row r="17" spans="2:19" ht="15.75">
      <c r="B17" s="82"/>
      <c r="C17" s="40"/>
      <c r="D17" s="40"/>
      <c r="E17" s="40"/>
      <c r="F17" s="40"/>
      <c r="G17" s="33"/>
      <c r="H17" s="40"/>
      <c r="I17" s="98"/>
      <c r="J17" s="101"/>
      <c r="K17" s="33"/>
      <c r="L17" s="40"/>
      <c r="M17" s="40"/>
      <c r="N17" s="40"/>
      <c r="O17" s="40"/>
      <c r="P17" s="33"/>
      <c r="Q17" s="40"/>
      <c r="R17" s="98"/>
      <c r="S17" s="101"/>
    </row>
    <row r="18" spans="2:19" ht="15.75">
      <c r="B18" s="70" t="s">
        <v>9</v>
      </c>
      <c r="C18" s="84">
        <v>484.21499051384598</v>
      </c>
      <c r="D18" s="84">
        <v>886.56708100168203</v>
      </c>
      <c r="E18" s="84">
        <v>1205.2094118744701</v>
      </c>
      <c r="F18" s="84">
        <v>1574.6248139566299</v>
      </c>
      <c r="G18" s="78"/>
      <c r="H18" s="84">
        <v>454.573865331403</v>
      </c>
      <c r="I18" s="99"/>
      <c r="J18" s="100">
        <v>-6.1214802852319783E-2</v>
      </c>
      <c r="K18" s="33"/>
      <c r="L18" s="84">
        <v>484.21499051384598</v>
      </c>
      <c r="M18" s="84">
        <v>402.35209048783605</v>
      </c>
      <c r="N18" s="84">
        <v>318.64233087278808</v>
      </c>
      <c r="O18" s="84">
        <v>369.41540208215974</v>
      </c>
      <c r="P18" s="78"/>
      <c r="Q18" s="84">
        <v>454.573865331403</v>
      </c>
      <c r="R18" s="99"/>
      <c r="S18" s="100">
        <v>-6.1214802852319783E-2</v>
      </c>
    </row>
    <row r="19" spans="2:19" ht="15.75">
      <c r="B19" s="66" t="s">
        <v>167</v>
      </c>
      <c r="C19" s="72">
        <v>258.39766766509803</v>
      </c>
      <c r="D19" s="72">
        <v>449.85544365999499</v>
      </c>
      <c r="E19" s="72">
        <v>601.47273460456404</v>
      </c>
      <c r="F19" s="72">
        <v>771.21516256880795</v>
      </c>
      <c r="G19" s="33"/>
      <c r="H19" s="72">
        <v>254.78560488895999</v>
      </c>
      <c r="I19" s="98"/>
      <c r="J19" s="94">
        <v>-1.397869728769969E-2</v>
      </c>
      <c r="K19" s="33"/>
      <c r="L19" s="72">
        <v>258.39766766509803</v>
      </c>
      <c r="M19" s="72">
        <v>191.45777599489696</v>
      </c>
      <c r="N19" s="72">
        <v>151.61729094456905</v>
      </c>
      <c r="O19" s="72">
        <v>169.74242796424392</v>
      </c>
      <c r="P19" s="33"/>
      <c r="Q19" s="72">
        <v>254.78560488895999</v>
      </c>
      <c r="R19" s="98"/>
      <c r="S19" s="94">
        <v>-1.397869728769969E-2</v>
      </c>
    </row>
    <row r="20" spans="2:19" ht="15.75">
      <c r="B20" s="66" t="s">
        <v>168</v>
      </c>
      <c r="C20" s="72">
        <v>58.482390154339804</v>
      </c>
      <c r="D20" s="72">
        <v>123.561382445212</v>
      </c>
      <c r="E20" s="72">
        <v>154.875976095189</v>
      </c>
      <c r="F20" s="72">
        <v>212.24168756970698</v>
      </c>
      <c r="G20" s="33"/>
      <c r="H20" s="72">
        <v>49.766994057628203</v>
      </c>
      <c r="I20" s="98"/>
      <c r="J20" s="94">
        <v>-0.14902599010934675</v>
      </c>
      <c r="K20" s="33"/>
      <c r="L20" s="72">
        <v>58.482390154339804</v>
      </c>
      <c r="M20" s="72">
        <v>65.078992290872208</v>
      </c>
      <c r="N20" s="72">
        <v>31.314593649976999</v>
      </c>
      <c r="O20" s="72">
        <v>57.36571147451798</v>
      </c>
      <c r="P20" s="33"/>
      <c r="Q20" s="72">
        <v>49.766994057628203</v>
      </c>
      <c r="R20" s="98"/>
      <c r="S20" s="94">
        <v>-0.14902599010934675</v>
      </c>
    </row>
    <row r="21" spans="2:19" ht="15.75">
      <c r="B21" s="66" t="s">
        <v>169</v>
      </c>
      <c r="C21" s="72">
        <v>94.109148009227397</v>
      </c>
      <c r="D21" s="72">
        <v>174.569152817603</v>
      </c>
      <c r="E21" s="72">
        <v>246.580584464753</v>
      </c>
      <c r="F21" s="72">
        <v>324.79495970878401</v>
      </c>
      <c r="G21" s="33"/>
      <c r="H21" s="72">
        <v>77.338475338047701</v>
      </c>
      <c r="I21" s="98"/>
      <c r="J21" s="94">
        <v>-0.17820448942471917</v>
      </c>
      <c r="K21" s="33"/>
      <c r="L21" s="72">
        <v>94.109148009227397</v>
      </c>
      <c r="M21" s="72">
        <v>80.460004808375601</v>
      </c>
      <c r="N21" s="72">
        <v>72.011431647150005</v>
      </c>
      <c r="O21" s="72">
        <v>78.214375244031004</v>
      </c>
      <c r="P21" s="33"/>
      <c r="Q21" s="72">
        <v>77.338475338047701</v>
      </c>
      <c r="R21" s="98"/>
      <c r="S21" s="94">
        <v>-0.17820448942471917</v>
      </c>
    </row>
    <row r="22" spans="2:19" ht="15.75">
      <c r="B22" s="66" t="s">
        <v>158</v>
      </c>
      <c r="C22" s="72">
        <v>26.866127546100401</v>
      </c>
      <c r="D22" s="72">
        <v>41.830029302312703</v>
      </c>
      <c r="E22" s="72">
        <v>58.445796783082201</v>
      </c>
      <c r="F22" s="72">
        <v>72.747013130275093</v>
      </c>
      <c r="G22" s="33"/>
      <c r="H22" s="72">
        <v>24.717102323999601</v>
      </c>
      <c r="I22" s="98"/>
      <c r="J22" s="94">
        <v>-7.9990136963848713E-2</v>
      </c>
      <c r="K22" s="33"/>
      <c r="L22" s="72">
        <v>26.866127546100401</v>
      </c>
      <c r="M22" s="72">
        <v>14.963901756212302</v>
      </c>
      <c r="N22" s="72">
        <v>16.615767480769499</v>
      </c>
      <c r="O22" s="72">
        <v>14.301216347192891</v>
      </c>
      <c r="P22" s="33"/>
      <c r="Q22" s="72">
        <v>24.717102323999601</v>
      </c>
      <c r="R22" s="98"/>
      <c r="S22" s="94">
        <v>-7.9990136963848713E-2</v>
      </c>
    </row>
    <row r="23" spans="2:19" ht="15.75">
      <c r="B23" s="103" t="s">
        <v>209</v>
      </c>
      <c r="C23" s="92">
        <v>20.3081892126696</v>
      </c>
      <c r="D23" s="92">
        <v>39.120327628501698</v>
      </c>
      <c r="E23" s="92">
        <v>59.258974182672098</v>
      </c>
      <c r="F23" s="92">
        <v>77.817019696315612</v>
      </c>
      <c r="G23" s="98"/>
      <c r="H23" s="92">
        <v>18.6035222909479</v>
      </c>
      <c r="I23" s="98"/>
      <c r="J23" s="94">
        <v>-8.3939877842885896E-2</v>
      </c>
      <c r="K23" s="98"/>
      <c r="L23" s="92">
        <v>20.3081892126696</v>
      </c>
      <c r="M23" s="92">
        <v>18.812138415832099</v>
      </c>
      <c r="N23" s="92">
        <v>20.1386465541704</v>
      </c>
      <c r="O23" s="92">
        <v>18.558045513643513</v>
      </c>
      <c r="P23" s="98"/>
      <c r="Q23" s="92">
        <v>18.6035222909479</v>
      </c>
      <c r="R23" s="98"/>
      <c r="S23" s="94">
        <v>-8.3939877842885896E-2</v>
      </c>
    </row>
    <row r="24" spans="2:19" ht="15.75">
      <c r="B24" s="82"/>
      <c r="C24" s="40"/>
      <c r="D24" s="40"/>
      <c r="E24" s="40"/>
      <c r="F24" s="40"/>
      <c r="G24" s="33"/>
      <c r="H24" s="40"/>
      <c r="I24" s="98"/>
      <c r="J24" s="101"/>
      <c r="K24" s="33"/>
      <c r="L24" s="40"/>
      <c r="M24" s="40"/>
      <c r="N24" s="40"/>
      <c r="O24" s="40"/>
      <c r="P24" s="33"/>
      <c r="Q24" s="40"/>
      <c r="R24" s="98"/>
      <c r="S24" s="101"/>
    </row>
    <row r="25" spans="2:19" ht="15.75">
      <c r="B25" s="70" t="s">
        <v>10</v>
      </c>
      <c r="C25" s="84">
        <v>371.12094665900702</v>
      </c>
      <c r="D25" s="84">
        <v>726.78000741709695</v>
      </c>
      <c r="E25" s="84">
        <v>1088.0629279101199</v>
      </c>
      <c r="F25" s="84">
        <v>1450.49363775763</v>
      </c>
      <c r="G25" s="78"/>
      <c r="H25" s="84">
        <v>385.513089692427</v>
      </c>
      <c r="I25" s="99"/>
      <c r="J25" s="100">
        <v>3.878019595224777E-2</v>
      </c>
      <c r="K25" s="33"/>
      <c r="L25" s="84">
        <v>371.12094665900702</v>
      </c>
      <c r="M25" s="84">
        <v>355.65906075808994</v>
      </c>
      <c r="N25" s="84">
        <v>361.28292049302297</v>
      </c>
      <c r="O25" s="84">
        <v>362.43070984751012</v>
      </c>
      <c r="P25" s="78"/>
      <c r="Q25" s="84">
        <v>385.513089692427</v>
      </c>
      <c r="R25" s="99"/>
      <c r="S25" s="100">
        <v>3.878019595224777E-2</v>
      </c>
    </row>
    <row r="26" spans="2:19" ht="15.75">
      <c r="B26" s="66" t="s">
        <v>159</v>
      </c>
      <c r="C26" s="72">
        <v>86.944789995699807</v>
      </c>
      <c r="D26" s="72">
        <v>149.576840732221</v>
      </c>
      <c r="E26" s="72">
        <v>230.69871587550099</v>
      </c>
      <c r="F26" s="72">
        <v>293.01479667105599</v>
      </c>
      <c r="G26" s="33"/>
      <c r="H26" s="72">
        <v>102.543698852402</v>
      </c>
      <c r="I26" s="98"/>
      <c r="J26" s="94">
        <v>0.17941165718467661</v>
      </c>
      <c r="K26" s="33"/>
      <c r="L26" s="72">
        <v>86.944789995699807</v>
      </c>
      <c r="M26" s="72">
        <v>62.632050736521194</v>
      </c>
      <c r="N26" s="72">
        <v>81.121875143279993</v>
      </c>
      <c r="O26" s="72">
        <v>62.316080795554996</v>
      </c>
      <c r="P26" s="33"/>
      <c r="Q26" s="72">
        <v>102.543698852402</v>
      </c>
      <c r="R26" s="98"/>
      <c r="S26" s="94">
        <v>0.17941165718467661</v>
      </c>
    </row>
    <row r="27" spans="2:19" ht="15.75">
      <c r="B27" s="66" t="s">
        <v>170</v>
      </c>
      <c r="C27" s="72">
        <v>128.32632797022001</v>
      </c>
      <c r="D27" s="72">
        <v>252.8612244576</v>
      </c>
      <c r="E27" s="72">
        <v>380.53080727024997</v>
      </c>
      <c r="F27" s="72">
        <v>507.30848228347998</v>
      </c>
      <c r="G27" s="33"/>
      <c r="H27" s="72">
        <v>122.13693327748</v>
      </c>
      <c r="I27" s="98"/>
      <c r="J27" s="94">
        <v>-4.8231682388483431E-2</v>
      </c>
      <c r="K27" s="33"/>
      <c r="L27" s="72">
        <v>128.32632797022001</v>
      </c>
      <c r="M27" s="72">
        <v>124.53489648738</v>
      </c>
      <c r="N27" s="72">
        <v>127.66958281264996</v>
      </c>
      <c r="O27" s="72">
        <v>126.77767501323001</v>
      </c>
      <c r="P27" s="33"/>
      <c r="Q27" s="72">
        <v>122.13693327748</v>
      </c>
      <c r="R27" s="98"/>
      <c r="S27" s="94">
        <v>-4.8231682388483431E-2</v>
      </c>
    </row>
    <row r="28" spans="2:19" ht="15.75">
      <c r="B28" s="66" t="s">
        <v>160</v>
      </c>
      <c r="C28" s="72">
        <v>45.474796959179997</v>
      </c>
      <c r="D28" s="72">
        <v>78.947596739999994</v>
      </c>
      <c r="E28" s="72">
        <v>106.78950398560301</v>
      </c>
      <c r="F28" s="72">
        <v>140.812678651288</v>
      </c>
      <c r="G28" s="33"/>
      <c r="H28" s="72">
        <v>47.530164483213703</v>
      </c>
      <c r="I28" s="98"/>
      <c r="J28" s="94">
        <v>4.5197948346612435E-2</v>
      </c>
      <c r="K28" s="33"/>
      <c r="L28" s="72">
        <v>45.474796959179997</v>
      </c>
      <c r="M28" s="72">
        <v>33.472799780819997</v>
      </c>
      <c r="N28" s="72">
        <v>27.841907245603011</v>
      </c>
      <c r="O28" s="72">
        <v>34.023174665684991</v>
      </c>
      <c r="P28" s="33"/>
      <c r="Q28" s="72">
        <v>47.530164483213703</v>
      </c>
      <c r="R28" s="98"/>
      <c r="S28" s="94">
        <v>4.5197948346612435E-2</v>
      </c>
    </row>
    <row r="29" spans="2:19" ht="15.75">
      <c r="B29" s="66" t="s">
        <v>161</v>
      </c>
      <c r="C29" s="72">
        <v>47.772130542701404</v>
      </c>
      <c r="D29" s="72">
        <v>137.15871592463</v>
      </c>
      <c r="E29" s="72">
        <v>215.89755289077399</v>
      </c>
      <c r="F29" s="72">
        <v>311.59196510863501</v>
      </c>
      <c r="G29" s="33"/>
      <c r="H29" s="72">
        <v>62.794139339308501</v>
      </c>
      <c r="I29" s="98"/>
      <c r="J29" s="94">
        <v>0.31445130510098529</v>
      </c>
      <c r="K29" s="33"/>
      <c r="L29" s="72">
        <v>47.772130542701404</v>
      </c>
      <c r="M29" s="72">
        <v>89.386585381928597</v>
      </c>
      <c r="N29" s="72">
        <v>78.738836966143992</v>
      </c>
      <c r="O29" s="72">
        <v>95.694412217861014</v>
      </c>
      <c r="P29" s="33"/>
      <c r="Q29" s="72">
        <v>62.794139339308501</v>
      </c>
      <c r="R29" s="98"/>
      <c r="S29" s="94">
        <v>0.31445130510098529</v>
      </c>
    </row>
    <row r="30" spans="2:19" ht="15.75">
      <c r="B30" s="103" t="s">
        <v>210</v>
      </c>
      <c r="C30" s="92">
        <v>31.720417607790001</v>
      </c>
      <c r="D30" s="92">
        <v>49.468503443383597</v>
      </c>
      <c r="E30" s="92">
        <v>71.582107033845787</v>
      </c>
      <c r="F30" s="92">
        <v>91.426638218531991</v>
      </c>
      <c r="G30" s="98"/>
      <c r="H30" s="92">
        <v>23.684071219388102</v>
      </c>
      <c r="I30" s="98"/>
      <c r="J30" s="94">
        <v>-0.25334932496059914</v>
      </c>
      <c r="K30" s="98"/>
      <c r="L30" s="92">
        <v>31.720417607790001</v>
      </c>
      <c r="M30" s="92">
        <v>17.748085835593596</v>
      </c>
      <c r="N30" s="92">
        <v>22.113603590462191</v>
      </c>
      <c r="O30" s="92">
        <v>19.844531184686204</v>
      </c>
      <c r="P30" s="98"/>
      <c r="Q30" s="92">
        <v>23.684071219388102</v>
      </c>
      <c r="R30" s="98"/>
      <c r="S30" s="94">
        <v>-0.25334932496059914</v>
      </c>
    </row>
    <row r="31" spans="2:19" ht="15.75">
      <c r="B31" s="103" t="s">
        <v>211</v>
      </c>
      <c r="C31" s="92">
        <v>16.018487351239902</v>
      </c>
      <c r="D31" s="92">
        <v>30.4136373658861</v>
      </c>
      <c r="E31" s="92">
        <v>43.296827217012705</v>
      </c>
      <c r="F31" s="92">
        <v>59.973184261753602</v>
      </c>
      <c r="G31" s="98"/>
      <c r="H31" s="92">
        <v>15.061847476510099</v>
      </c>
      <c r="I31" s="98"/>
      <c r="J31" s="94">
        <v>-5.9720986991680852E-2</v>
      </c>
      <c r="K31" s="98"/>
      <c r="L31" s="92">
        <v>16.018487351239902</v>
      </c>
      <c r="M31" s="92">
        <v>14.395150014646198</v>
      </c>
      <c r="N31" s="92">
        <v>12.883189851126605</v>
      </c>
      <c r="O31" s="92">
        <v>16.676357044740897</v>
      </c>
      <c r="P31" s="98"/>
      <c r="Q31" s="92">
        <v>15.061847476510099</v>
      </c>
      <c r="R31" s="98"/>
      <c r="S31" s="94">
        <v>-5.9720986991680852E-2</v>
      </c>
    </row>
    <row r="32" spans="2:19" ht="15.75">
      <c r="B32" s="80"/>
      <c r="C32" s="40"/>
      <c r="D32" s="40"/>
      <c r="E32" s="40"/>
      <c r="F32" s="40"/>
      <c r="G32" s="33"/>
      <c r="H32" s="40"/>
      <c r="I32" s="98"/>
      <c r="J32" s="101"/>
      <c r="K32" s="33"/>
      <c r="L32" s="40"/>
      <c r="M32" s="40"/>
      <c r="N32" s="40"/>
      <c r="O32" s="40"/>
      <c r="P32" s="33"/>
      <c r="Q32" s="40"/>
      <c r="R32" s="98"/>
      <c r="S32" s="101"/>
    </row>
    <row r="33" spans="2:19" ht="15.75">
      <c r="B33" s="70" t="s">
        <v>7</v>
      </c>
      <c r="C33" s="84">
        <v>510.49916611448305</v>
      </c>
      <c r="D33" s="84">
        <v>1115.8434387948698</v>
      </c>
      <c r="E33" s="84">
        <v>1643.67724605118</v>
      </c>
      <c r="F33" s="84">
        <v>2097.8663591249701</v>
      </c>
      <c r="G33" s="78"/>
      <c r="H33" s="84">
        <v>454.74872527300101</v>
      </c>
      <c r="I33" s="99"/>
      <c r="J33" s="100">
        <v>-0.10920770207287586</v>
      </c>
      <c r="K33" s="33"/>
      <c r="L33" s="84">
        <v>510.49916611448305</v>
      </c>
      <c r="M33" s="84">
        <v>605.34427268038678</v>
      </c>
      <c r="N33" s="84">
        <v>527.83380725631014</v>
      </c>
      <c r="O33" s="84">
        <v>454.18911307379017</v>
      </c>
      <c r="P33" s="78"/>
      <c r="Q33" s="84">
        <v>454.74872527300101</v>
      </c>
      <c r="R33" s="99"/>
      <c r="S33" s="100">
        <v>-0.10920770207287586</v>
      </c>
    </row>
    <row r="34" spans="2:19" ht="15.75">
      <c r="B34" s="66" t="s">
        <v>171</v>
      </c>
      <c r="C34" s="72">
        <v>448.80305301699002</v>
      </c>
      <c r="D34" s="72">
        <v>896.61506357303995</v>
      </c>
      <c r="E34" s="72">
        <v>1349.1021799269299</v>
      </c>
      <c r="F34" s="72">
        <v>1743.2792373579</v>
      </c>
      <c r="G34" s="33"/>
      <c r="H34" s="72">
        <v>396.30811948559898</v>
      </c>
      <c r="I34" s="98"/>
      <c r="J34" s="94">
        <v>-0.11696652502362495</v>
      </c>
      <c r="K34" s="33"/>
      <c r="L34" s="72">
        <v>448.80305301699002</v>
      </c>
      <c r="M34" s="72">
        <v>447.81201055604993</v>
      </c>
      <c r="N34" s="72">
        <v>452.48711635388997</v>
      </c>
      <c r="O34" s="72">
        <v>394.17705743097008</v>
      </c>
      <c r="P34" s="33"/>
      <c r="Q34" s="72">
        <v>396.30811948559898</v>
      </c>
      <c r="R34" s="98"/>
      <c r="S34" s="94">
        <v>-0.11696652502362495</v>
      </c>
    </row>
    <row r="35" spans="2:19" ht="15.75">
      <c r="B35" s="66" t="s">
        <v>162</v>
      </c>
      <c r="C35" s="72">
        <v>61.696113097492997</v>
      </c>
      <c r="D35" s="72">
        <v>219.22837522183198</v>
      </c>
      <c r="E35" s="72">
        <v>294.57506612425198</v>
      </c>
      <c r="F35" s="72">
        <v>354.587121767067</v>
      </c>
      <c r="G35" s="33"/>
      <c r="H35" s="72">
        <v>58.440605787402198</v>
      </c>
      <c r="I35" s="98"/>
      <c r="J35" s="94">
        <v>-5.2766813769068471E-2</v>
      </c>
      <c r="K35" s="33"/>
      <c r="L35" s="72">
        <v>61.696113097492997</v>
      </c>
      <c r="M35" s="72">
        <v>157.53226212433898</v>
      </c>
      <c r="N35" s="72">
        <v>75.346690902419994</v>
      </c>
      <c r="O35" s="72">
        <v>60.012055642815028</v>
      </c>
      <c r="P35" s="33"/>
      <c r="Q35" s="72">
        <v>58.440605787402198</v>
      </c>
      <c r="R35" s="98"/>
      <c r="S35" s="94">
        <v>-5.2766813769068471E-2</v>
      </c>
    </row>
    <row r="36" spans="2:19" ht="15.75">
      <c r="B36" s="80"/>
      <c r="C36" s="40"/>
      <c r="D36" s="40"/>
      <c r="E36" s="40"/>
      <c r="F36" s="40"/>
      <c r="G36" s="33"/>
      <c r="H36" s="40"/>
      <c r="I36" s="98"/>
      <c r="J36" s="101"/>
      <c r="K36" s="33"/>
      <c r="L36" s="40"/>
      <c r="M36" s="40"/>
      <c r="N36" s="40"/>
      <c r="O36" s="40"/>
      <c r="P36" s="33"/>
      <c r="Q36" s="40"/>
      <c r="R36" s="98"/>
      <c r="S36" s="101"/>
    </row>
    <row r="37" spans="2:19" ht="15.75">
      <c r="B37" s="70" t="s">
        <v>155</v>
      </c>
      <c r="C37" s="84">
        <v>473.21807476265798</v>
      </c>
      <c r="D37" s="84">
        <v>775.79344969064994</v>
      </c>
      <c r="E37" s="84">
        <v>1123.1513237844501</v>
      </c>
      <c r="F37" s="84">
        <v>1483.43749852106</v>
      </c>
      <c r="G37" s="78"/>
      <c r="H37" s="84">
        <v>430.65501704100103</v>
      </c>
      <c r="I37" s="99"/>
      <c r="J37" s="100">
        <v>-8.9943854623482852E-2</v>
      </c>
      <c r="K37" s="33"/>
      <c r="L37" s="84">
        <v>473.21807476265798</v>
      </c>
      <c r="M37" s="84">
        <v>302.57537492799196</v>
      </c>
      <c r="N37" s="84">
        <v>347.35787409380021</v>
      </c>
      <c r="O37" s="84">
        <v>360.28617473660984</v>
      </c>
      <c r="P37" s="78"/>
      <c r="Q37" s="84">
        <v>430.65501704100103</v>
      </c>
      <c r="R37" s="99"/>
      <c r="S37" s="100">
        <v>-8.9943854623482852E-2</v>
      </c>
    </row>
    <row r="38" spans="2:19" ht="15.75">
      <c r="B38" s="66" t="s">
        <v>172</v>
      </c>
      <c r="C38" s="72">
        <v>103.503725232489</v>
      </c>
      <c r="D38" s="72">
        <v>181.934720244256</v>
      </c>
      <c r="E38" s="72">
        <v>249.128421079117</v>
      </c>
      <c r="F38" s="72">
        <v>325.44171591102798</v>
      </c>
      <c r="G38" s="33"/>
      <c r="H38" s="72">
        <v>80.105044264426709</v>
      </c>
      <c r="I38" s="98"/>
      <c r="J38" s="94">
        <v>-0.22606607554949754</v>
      </c>
      <c r="K38" s="33"/>
      <c r="L38" s="72">
        <v>103.503725232489</v>
      </c>
      <c r="M38" s="72">
        <v>78.430995011766996</v>
      </c>
      <c r="N38" s="72">
        <v>67.193700834861005</v>
      </c>
      <c r="O38" s="72">
        <v>76.31329483191098</v>
      </c>
      <c r="P38" s="33"/>
      <c r="Q38" s="72">
        <v>80.105044264426709</v>
      </c>
      <c r="R38" s="98"/>
      <c r="S38" s="94">
        <v>-0.22606607554949754</v>
      </c>
    </row>
    <row r="39" spans="2:19" ht="15.75">
      <c r="B39" s="66" t="s">
        <v>173</v>
      </c>
      <c r="C39" s="72">
        <v>98.06928576</v>
      </c>
      <c r="D39" s="72">
        <v>180.65358137999999</v>
      </c>
      <c r="E39" s="72">
        <v>289.52171409000005</v>
      </c>
      <c r="F39" s="72">
        <v>391.99253232000001</v>
      </c>
      <c r="G39" s="33"/>
      <c r="H39" s="72">
        <v>66.026822239999987</v>
      </c>
      <c r="I39" s="98"/>
      <c r="J39" s="94">
        <v>-0.32673291409928196</v>
      </c>
      <c r="K39" s="33"/>
      <c r="L39" s="72">
        <v>98.06928576</v>
      </c>
      <c r="M39" s="72">
        <v>82.584295619999992</v>
      </c>
      <c r="N39" s="72">
        <v>108.86813271000005</v>
      </c>
      <c r="O39" s="72">
        <v>102.47081822999996</v>
      </c>
      <c r="P39" s="33"/>
      <c r="Q39" s="72">
        <v>66.026822239999987</v>
      </c>
      <c r="R39" s="98"/>
      <c r="S39" s="94">
        <v>-0.32673291409928196</v>
      </c>
    </row>
    <row r="40" spans="2:19" ht="15.75">
      <c r="B40" s="66" t="s">
        <v>174</v>
      </c>
      <c r="C40" s="72">
        <v>152.53013057999999</v>
      </c>
      <c r="D40" s="72">
        <v>215.10261645999998</v>
      </c>
      <c r="E40" s="72">
        <v>288.26169890999995</v>
      </c>
      <c r="F40" s="72">
        <v>361.33544020999994</v>
      </c>
      <c r="G40" s="33"/>
      <c r="H40" s="72">
        <v>159.19581135000001</v>
      </c>
      <c r="I40" s="98"/>
      <c r="J40" s="94">
        <v>4.3700747810636424E-2</v>
      </c>
      <c r="K40" s="33"/>
      <c r="L40" s="72">
        <v>152.53013057999999</v>
      </c>
      <c r="M40" s="72">
        <v>62.572485879999988</v>
      </c>
      <c r="N40" s="72">
        <v>73.159082449999971</v>
      </c>
      <c r="O40" s="72">
        <v>73.073741299999995</v>
      </c>
      <c r="P40" s="33"/>
      <c r="Q40" s="72">
        <v>159.19581135000001</v>
      </c>
      <c r="R40" s="98"/>
      <c r="S40" s="94">
        <v>4.3700747810636424E-2</v>
      </c>
    </row>
    <row r="41" spans="2:19" ht="15.75">
      <c r="B41" s="66" t="s">
        <v>163</v>
      </c>
      <c r="C41" s="72">
        <v>98.470793540000003</v>
      </c>
      <c r="D41" s="72">
        <v>166.55302306999999</v>
      </c>
      <c r="E41" s="72">
        <v>254.20286279999999</v>
      </c>
      <c r="F41" s="72">
        <v>344.70061618999995</v>
      </c>
      <c r="G41" s="33"/>
      <c r="H41" s="72">
        <v>109.70162367</v>
      </c>
      <c r="I41" s="98"/>
      <c r="J41" s="94">
        <v>0.1140523979370381</v>
      </c>
      <c r="K41" s="33"/>
      <c r="L41" s="72">
        <v>98.470793540000003</v>
      </c>
      <c r="M41" s="72">
        <v>68.082229529999992</v>
      </c>
      <c r="N41" s="72">
        <v>87.649839729999997</v>
      </c>
      <c r="O41" s="72">
        <v>90.497753389999957</v>
      </c>
      <c r="P41" s="33"/>
      <c r="Q41" s="72">
        <v>109.70162367</v>
      </c>
      <c r="R41" s="98"/>
      <c r="S41" s="94">
        <v>0.1140523979370381</v>
      </c>
    </row>
    <row r="42" spans="2:19" ht="15.75">
      <c r="B42" s="66" t="s">
        <v>175</v>
      </c>
      <c r="C42" s="72">
        <v>5.8218411644994505</v>
      </c>
      <c r="D42" s="72">
        <v>9.9361363979114792</v>
      </c>
      <c r="E42" s="72">
        <v>14.5073340345111</v>
      </c>
      <c r="F42" s="72">
        <v>25.305910033941799</v>
      </c>
      <c r="G42" s="33"/>
      <c r="H42" s="72">
        <v>5.3626107391296003</v>
      </c>
      <c r="I42" s="98"/>
      <c r="J42" s="94">
        <v>-7.8880617384437676E-2</v>
      </c>
      <c r="K42" s="33"/>
      <c r="L42" s="72">
        <v>5.8218411644994505</v>
      </c>
      <c r="M42" s="72">
        <v>4.1142952334120286</v>
      </c>
      <c r="N42" s="72">
        <v>4.5711976365996208</v>
      </c>
      <c r="O42" s="72">
        <v>10.7985759994307</v>
      </c>
      <c r="P42" s="33"/>
      <c r="Q42" s="72">
        <v>5.3626107391296003</v>
      </c>
      <c r="R42" s="98"/>
      <c r="S42" s="94">
        <v>-7.8880617384437676E-2</v>
      </c>
    </row>
    <row r="43" spans="2:19" ht="15.75">
      <c r="B43" s="85" t="s">
        <v>164</v>
      </c>
      <c r="C43" s="79">
        <v>14.8222984856697</v>
      </c>
      <c r="D43" s="79">
        <v>21.613372138481299</v>
      </c>
      <c r="E43" s="79">
        <v>27.529292870825799</v>
      </c>
      <c r="F43" s="79">
        <v>34.6612838560862</v>
      </c>
      <c r="G43" s="33"/>
      <c r="H43" s="79">
        <v>10.2631047774442</v>
      </c>
      <c r="I43" s="98"/>
      <c r="J43" s="102">
        <v>-0.30759019679932637</v>
      </c>
      <c r="K43" s="33"/>
      <c r="L43" s="79">
        <v>14.8222984856697</v>
      </c>
      <c r="M43" s="79">
        <v>6.7910736528115994</v>
      </c>
      <c r="N43" s="79">
        <v>5.9159207323444996</v>
      </c>
      <c r="O43" s="79">
        <v>7.1319909852604013</v>
      </c>
      <c r="P43" s="33"/>
      <c r="Q43" s="79">
        <v>10.2631047774442</v>
      </c>
      <c r="R43" s="98"/>
      <c r="S43" s="102">
        <v>-0.30759019679932637</v>
      </c>
    </row>
    <row r="44" spans="2:19" ht="15.75">
      <c r="B44" s="80"/>
      <c r="C44" s="40"/>
      <c r="D44" s="40"/>
      <c r="E44" s="40"/>
      <c r="F44" s="40"/>
      <c r="G44" s="33"/>
      <c r="H44" s="40"/>
      <c r="I44" s="33"/>
      <c r="J44" s="81"/>
      <c r="K44" s="33"/>
      <c r="L44" s="40"/>
      <c r="M44" s="40"/>
      <c r="N44" s="40"/>
      <c r="O44" s="40"/>
      <c r="P44" s="33"/>
      <c r="Q44" s="40"/>
      <c r="R44" s="33"/>
      <c r="S44" s="81"/>
    </row>
    <row r="45" spans="2:19">
      <c r="B45" s="41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</row>
    <row r="46" spans="2:19" ht="15.75">
      <c r="C46" s="74" t="s">
        <v>177</v>
      </c>
      <c r="D46" s="75"/>
      <c r="E46" s="75"/>
      <c r="F46" s="76"/>
      <c r="G46" s="77"/>
      <c r="H46" s="75"/>
      <c r="I46" s="75"/>
      <c r="J46" s="76"/>
      <c r="K46" s="32"/>
      <c r="L46" s="74" t="s">
        <v>148</v>
      </c>
      <c r="M46" s="75"/>
      <c r="N46" s="75"/>
      <c r="O46" s="76"/>
      <c r="P46" s="77"/>
      <c r="Q46" s="75"/>
      <c r="R46" s="75"/>
      <c r="S46" s="76"/>
    </row>
    <row r="47" spans="2:19" ht="39.75" customHeight="1">
      <c r="B47" s="119" t="s">
        <v>176</v>
      </c>
      <c r="C47" s="74">
        <v>2020</v>
      </c>
      <c r="D47" s="75"/>
      <c r="E47" s="75"/>
      <c r="F47" s="76"/>
      <c r="G47" s="34"/>
      <c r="H47" s="74">
        <v>2021</v>
      </c>
      <c r="I47" s="78"/>
      <c r="J47" s="217" t="s">
        <v>237</v>
      </c>
      <c r="K47" s="32"/>
      <c r="L47" s="86">
        <v>2020</v>
      </c>
      <c r="M47" s="75"/>
      <c r="N47" s="75"/>
      <c r="O47" s="76"/>
      <c r="P47" s="34"/>
      <c r="Q47" s="77">
        <v>2021</v>
      </c>
      <c r="R47" s="78"/>
      <c r="S47" s="217" t="s">
        <v>231</v>
      </c>
    </row>
    <row r="48" spans="2:19" ht="15.75">
      <c r="B48" s="194" t="s">
        <v>141</v>
      </c>
      <c r="C48" s="195" t="s">
        <v>233</v>
      </c>
      <c r="D48" s="195" t="s">
        <v>234</v>
      </c>
      <c r="E48" s="195" t="s">
        <v>235</v>
      </c>
      <c r="F48" s="195" t="s">
        <v>236</v>
      </c>
      <c r="G48" s="34"/>
      <c r="H48" s="195" t="s">
        <v>233</v>
      </c>
      <c r="I48" s="34"/>
      <c r="J48" s="217"/>
      <c r="K48" s="32"/>
      <c r="L48" s="194" t="s">
        <v>178</v>
      </c>
      <c r="M48" s="195" t="s">
        <v>179</v>
      </c>
      <c r="N48" s="195" t="s">
        <v>180</v>
      </c>
      <c r="O48" s="195" t="s">
        <v>181</v>
      </c>
      <c r="P48" s="34"/>
      <c r="Q48" s="195" t="s">
        <v>178</v>
      </c>
      <c r="R48" s="34"/>
      <c r="S48" s="217"/>
    </row>
    <row r="49" spans="2:19" ht="15.75"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2:19" ht="15.75">
      <c r="B50" s="70" t="s">
        <v>0</v>
      </c>
      <c r="C50" s="84">
        <v>103.18856138269601</v>
      </c>
      <c r="D50" s="84">
        <v>221.153656921774</v>
      </c>
      <c r="E50" s="84">
        <v>333.73809022340703</v>
      </c>
      <c r="F50" s="84">
        <v>453.34497445013</v>
      </c>
      <c r="G50" s="78"/>
      <c r="H50" s="84">
        <v>108.29247753404501</v>
      </c>
      <c r="I50" s="99"/>
      <c r="J50" s="100">
        <v>4.9462034192143393E-2</v>
      </c>
      <c r="K50" s="33"/>
      <c r="L50" s="84">
        <v>103.18856138269601</v>
      </c>
      <c r="M50" s="84">
        <v>117.96509553907799</v>
      </c>
      <c r="N50" s="84">
        <v>112.58443330163303</v>
      </c>
      <c r="O50" s="84">
        <v>119.60688422672297</v>
      </c>
      <c r="P50" s="78"/>
      <c r="Q50" s="84">
        <v>108.29247753404501</v>
      </c>
      <c r="R50" s="99"/>
      <c r="S50" s="100">
        <v>4.9462034192143393E-2</v>
      </c>
    </row>
    <row r="51" spans="2:19" ht="15.75">
      <c r="B51" s="66" t="s">
        <v>166</v>
      </c>
      <c r="C51" s="72">
        <v>101.677171062695</v>
      </c>
      <c r="D51" s="72">
        <v>217.699242751773</v>
      </c>
      <c r="E51" s="72">
        <v>328.263160023409</v>
      </c>
      <c r="F51" s="72">
        <v>445.20564403189996</v>
      </c>
      <c r="G51" s="33"/>
      <c r="H51" s="72">
        <v>107.281225168891</v>
      </c>
      <c r="I51" s="98"/>
      <c r="J51" s="94">
        <v>5.511614896071898E-2</v>
      </c>
      <c r="K51" s="33"/>
      <c r="L51" s="72">
        <v>101.677171062695</v>
      </c>
      <c r="M51" s="72">
        <v>116.022071689078</v>
      </c>
      <c r="N51" s="72">
        <v>110.563917271636</v>
      </c>
      <c r="O51" s="72">
        <v>116.94248400849096</v>
      </c>
      <c r="P51" s="33"/>
      <c r="Q51" s="72">
        <v>107.281225168891</v>
      </c>
      <c r="R51" s="98"/>
      <c r="S51" s="94">
        <v>5.511614896071898E-2</v>
      </c>
    </row>
    <row r="52" spans="2:19" ht="15.75">
      <c r="B52" s="66" t="s">
        <v>157</v>
      </c>
      <c r="C52" s="72">
        <v>1.5113903199999901</v>
      </c>
      <c r="D52" s="72">
        <v>3.45441416999997</v>
      </c>
      <c r="E52" s="72">
        <v>5.4749302000000295</v>
      </c>
      <c r="F52" s="72">
        <v>8.1393304182299904</v>
      </c>
      <c r="G52" s="33"/>
      <c r="H52" s="72">
        <v>1.01125236515401</v>
      </c>
      <c r="I52" s="98"/>
      <c r="J52" s="94">
        <v>-0.33091250369129227</v>
      </c>
      <c r="K52" s="33"/>
      <c r="L52" s="72">
        <v>1.5113903199999901</v>
      </c>
      <c r="M52" s="72">
        <v>1.9430238499999799</v>
      </c>
      <c r="N52" s="72">
        <v>2.0205160300000595</v>
      </c>
      <c r="O52" s="72">
        <v>2.6644002182299609</v>
      </c>
      <c r="P52" s="33"/>
      <c r="Q52" s="72">
        <v>1.01125236515401</v>
      </c>
      <c r="R52" s="98"/>
      <c r="S52" s="94">
        <v>-0.33091250369129227</v>
      </c>
    </row>
    <row r="53" spans="2:19" ht="15.75">
      <c r="B53" s="80"/>
      <c r="C53" s="40"/>
      <c r="D53" s="40"/>
      <c r="E53" s="40"/>
      <c r="F53" s="40"/>
      <c r="G53" s="33"/>
      <c r="H53" s="40"/>
      <c r="I53" s="98"/>
      <c r="J53" s="101"/>
      <c r="K53" s="33"/>
      <c r="L53" s="40"/>
      <c r="M53" s="40"/>
      <c r="N53" s="40"/>
      <c r="O53" s="40"/>
      <c r="P53" s="33"/>
      <c r="Q53" s="40"/>
      <c r="R53" s="98"/>
      <c r="S53" s="101"/>
    </row>
    <row r="54" spans="2:19" ht="15.75">
      <c r="B54" s="70" t="s">
        <v>8</v>
      </c>
      <c r="C54" s="84">
        <v>28.796739747660901</v>
      </c>
      <c r="D54" s="84">
        <v>60.305344791733496</v>
      </c>
      <c r="E54" s="84">
        <v>81.108351710865591</v>
      </c>
      <c r="F54" s="84">
        <v>101.489686388091</v>
      </c>
      <c r="G54" s="78"/>
      <c r="H54" s="84">
        <v>14.3216589052734</v>
      </c>
      <c r="I54" s="99"/>
      <c r="J54" s="100">
        <v>-0.50266387685652092</v>
      </c>
      <c r="K54" s="33"/>
      <c r="L54" s="84">
        <v>28.796739747660901</v>
      </c>
      <c r="M54" s="84">
        <v>31.508605044072596</v>
      </c>
      <c r="N54" s="84">
        <v>20.803006919132095</v>
      </c>
      <c r="O54" s="84">
        <v>20.381334677225411</v>
      </c>
      <c r="P54" s="78"/>
      <c r="Q54" s="84">
        <v>14.3216589052734</v>
      </c>
      <c r="R54" s="99"/>
      <c r="S54" s="100">
        <v>-0.50266387685652092</v>
      </c>
    </row>
    <row r="55" spans="2:19" ht="15.75">
      <c r="B55" s="82"/>
      <c r="C55" s="40"/>
      <c r="D55" s="40"/>
      <c r="E55" s="40"/>
      <c r="F55" s="40"/>
      <c r="G55" s="33"/>
      <c r="H55" s="40"/>
      <c r="I55" s="98"/>
      <c r="J55" s="101"/>
      <c r="K55" s="33"/>
      <c r="L55" s="40"/>
      <c r="M55" s="40"/>
      <c r="N55" s="40"/>
      <c r="O55" s="40"/>
      <c r="P55" s="33"/>
      <c r="Q55" s="40"/>
      <c r="R55" s="98"/>
      <c r="S55" s="101"/>
    </row>
    <row r="56" spans="2:19" ht="15.75">
      <c r="B56" s="70" t="s">
        <v>9</v>
      </c>
      <c r="C56" s="84">
        <v>23.1474573306499</v>
      </c>
      <c r="D56" s="84">
        <v>43.614209992010004</v>
      </c>
      <c r="E56" s="84">
        <v>54.689458369463097</v>
      </c>
      <c r="F56" s="84">
        <v>69.696897310801305</v>
      </c>
      <c r="G56" s="78"/>
      <c r="H56" s="84">
        <v>10.112473376847399</v>
      </c>
      <c r="I56" s="99"/>
      <c r="J56" s="100">
        <v>-0.56312811241443272</v>
      </c>
      <c r="K56" s="33"/>
      <c r="L56" s="84">
        <v>23.1474573306499</v>
      </c>
      <c r="M56" s="84">
        <v>20.466752661360104</v>
      </c>
      <c r="N56" s="84">
        <v>11.075248377453093</v>
      </c>
      <c r="O56" s="84">
        <v>15.007438941338208</v>
      </c>
      <c r="P56" s="78"/>
      <c r="Q56" s="84">
        <v>10.112473376847399</v>
      </c>
      <c r="R56" s="99"/>
      <c r="S56" s="100">
        <v>-0.56312811241443272</v>
      </c>
    </row>
    <row r="57" spans="2:19" ht="15.75">
      <c r="B57" s="66" t="s">
        <v>167</v>
      </c>
      <c r="C57" s="72">
        <v>11.751612586457901</v>
      </c>
      <c r="D57" s="72">
        <v>20.5177993352697</v>
      </c>
      <c r="E57" s="72">
        <v>25.647902135866502</v>
      </c>
      <c r="F57" s="72">
        <v>30.975898150613297</v>
      </c>
      <c r="G57" s="33"/>
      <c r="H57" s="72">
        <v>4.9499265774598697</v>
      </c>
      <c r="I57" s="98"/>
      <c r="J57" s="94">
        <v>-0.57878746078100196</v>
      </c>
      <c r="K57" s="33"/>
      <c r="L57" s="72">
        <v>11.751612586457901</v>
      </c>
      <c r="M57" s="72">
        <v>8.7661867488117995</v>
      </c>
      <c r="N57" s="72">
        <v>5.1301028005968021</v>
      </c>
      <c r="O57" s="72">
        <v>5.3279960147467946</v>
      </c>
      <c r="P57" s="33"/>
      <c r="Q57" s="72">
        <v>4.9499265774598697</v>
      </c>
      <c r="R57" s="98"/>
      <c r="S57" s="94">
        <v>-0.57878746078100196</v>
      </c>
    </row>
    <row r="58" spans="2:19" ht="15.75">
      <c r="B58" s="66" t="s">
        <v>168</v>
      </c>
      <c r="C58" s="72">
        <v>3.5479358011008899</v>
      </c>
      <c r="D58" s="72">
        <v>6.8825081244005197</v>
      </c>
      <c r="E58" s="72">
        <v>9.2728153166719611</v>
      </c>
      <c r="F58" s="72">
        <v>10.517130256212599</v>
      </c>
      <c r="G58" s="33"/>
      <c r="H58" s="72">
        <v>1.39539033398802</v>
      </c>
      <c r="I58" s="98"/>
      <c r="J58" s="94">
        <v>-0.60670361240610837</v>
      </c>
      <c r="K58" s="33"/>
      <c r="L58" s="72">
        <v>3.5479358011008899</v>
      </c>
      <c r="M58" s="72">
        <v>3.3345723232996298</v>
      </c>
      <c r="N58" s="72">
        <v>2.3903071922714414</v>
      </c>
      <c r="O58" s="72">
        <v>1.2443149395406383</v>
      </c>
      <c r="P58" s="33"/>
      <c r="Q58" s="72">
        <v>1.39539033398802</v>
      </c>
      <c r="R58" s="98"/>
      <c r="S58" s="94">
        <v>-0.60670361240610837</v>
      </c>
    </row>
    <row r="59" spans="2:19" ht="15.75">
      <c r="B59" s="66" t="s">
        <v>169</v>
      </c>
      <c r="C59" s="72">
        <v>2.7604916549927303</v>
      </c>
      <c r="D59" s="72">
        <v>6.4909035905921204</v>
      </c>
      <c r="E59" s="72">
        <v>7.6906604679727595</v>
      </c>
      <c r="F59" s="72">
        <v>12.595413168358901</v>
      </c>
      <c r="G59" s="33"/>
      <c r="H59" s="72">
        <v>1.2986335855241</v>
      </c>
      <c r="I59" s="98"/>
      <c r="J59" s="94">
        <v>-0.52956438641089831</v>
      </c>
      <c r="K59" s="33"/>
      <c r="L59" s="72">
        <v>2.7604916549927303</v>
      </c>
      <c r="M59" s="72">
        <v>3.7304119355993901</v>
      </c>
      <c r="N59" s="72">
        <v>1.1997568773806391</v>
      </c>
      <c r="O59" s="72">
        <v>4.9047527003861413</v>
      </c>
      <c r="P59" s="33"/>
      <c r="Q59" s="72">
        <v>1.2986335855241</v>
      </c>
      <c r="R59" s="98"/>
      <c r="S59" s="94">
        <v>-0.52956438641089831</v>
      </c>
    </row>
    <row r="60" spans="2:19" ht="15.75">
      <c r="B60" s="66" t="s">
        <v>158</v>
      </c>
      <c r="C60" s="72">
        <v>2.1287910881276697</v>
      </c>
      <c r="D60" s="72">
        <v>3.7927111504645401</v>
      </c>
      <c r="E60" s="72">
        <v>4.3143648055358703</v>
      </c>
      <c r="F60" s="72">
        <v>3.8624251926188298</v>
      </c>
      <c r="G60" s="33"/>
      <c r="H60" s="72">
        <v>-3.5547673723038201E-2</v>
      </c>
      <c r="I60" s="98"/>
      <c r="J60" s="94">
        <v>-1.0166985261829065</v>
      </c>
      <c r="K60" s="33"/>
      <c r="L60" s="72">
        <v>2.1287910881276697</v>
      </c>
      <c r="M60" s="72">
        <v>1.6639200623368704</v>
      </c>
      <c r="N60" s="72">
        <v>0.52165365507133021</v>
      </c>
      <c r="O60" s="72">
        <v>-0.45193961291704055</v>
      </c>
      <c r="P60" s="33"/>
      <c r="Q60" s="72">
        <v>-3.5547673723038201E-2</v>
      </c>
      <c r="R60" s="98"/>
      <c r="S60" s="94">
        <v>-1.0166985261829065</v>
      </c>
    </row>
    <row r="61" spans="2:19" ht="15.75">
      <c r="B61" s="103" t="s">
        <v>209</v>
      </c>
      <c r="C61" s="92">
        <v>1.53801085926604</v>
      </c>
      <c r="D61" s="92">
        <v>2.76962467608225</v>
      </c>
      <c r="E61" s="92">
        <v>3.8516571436278202</v>
      </c>
      <c r="F61" s="92">
        <v>5.7225757467550906</v>
      </c>
      <c r="G61" s="98"/>
      <c r="H61" s="92">
        <v>1.4211680145332299</v>
      </c>
      <c r="I61" s="98"/>
      <c r="J61" s="94">
        <v>-7.5970103870767899E-2</v>
      </c>
      <c r="K61" s="98"/>
      <c r="L61" s="92">
        <v>1.53801085926604</v>
      </c>
      <c r="M61" s="92">
        <v>1.2316138168162101</v>
      </c>
      <c r="N61" s="92">
        <v>1.0820324675455701</v>
      </c>
      <c r="O61" s="92">
        <v>1.8709186031272704</v>
      </c>
      <c r="P61" s="98"/>
      <c r="Q61" s="92">
        <v>1.4211680145332299</v>
      </c>
      <c r="R61" s="98"/>
      <c r="S61" s="94">
        <v>-7.5970103870767899E-2</v>
      </c>
    </row>
    <row r="62" spans="2:19" ht="15.75">
      <c r="B62" s="82"/>
      <c r="C62" s="40"/>
      <c r="D62" s="40"/>
      <c r="E62" s="40"/>
      <c r="F62" s="40"/>
      <c r="G62" s="33"/>
      <c r="H62" s="40"/>
      <c r="I62" s="98"/>
      <c r="J62" s="101"/>
      <c r="K62" s="33"/>
      <c r="L62" s="40"/>
      <c r="M62" s="40"/>
      <c r="N62" s="40"/>
      <c r="O62" s="40"/>
      <c r="P62" s="33"/>
      <c r="Q62" s="40"/>
      <c r="R62" s="98"/>
      <c r="S62" s="101"/>
    </row>
    <row r="63" spans="2:19" ht="15.75">
      <c r="B63" s="70" t="s">
        <v>10</v>
      </c>
      <c r="C63" s="84">
        <v>13.0539407027364</v>
      </c>
      <c r="D63" s="84">
        <v>27.3083122338838</v>
      </c>
      <c r="E63" s="84">
        <v>43.082049718893494</v>
      </c>
      <c r="F63" s="84">
        <v>58.518269304926001</v>
      </c>
      <c r="G63" s="78"/>
      <c r="H63" s="84">
        <v>17.576356440123703</v>
      </c>
      <c r="I63" s="99"/>
      <c r="J63" s="100">
        <v>0.34644065270185453</v>
      </c>
      <c r="K63" s="33"/>
      <c r="L63" s="84">
        <v>13.0539407027364</v>
      </c>
      <c r="M63" s="84">
        <v>14.254371531147401</v>
      </c>
      <c r="N63" s="84">
        <v>15.773737485009693</v>
      </c>
      <c r="O63" s="84">
        <v>15.436219586032507</v>
      </c>
      <c r="P63" s="78"/>
      <c r="Q63" s="84">
        <v>17.576356440123703</v>
      </c>
      <c r="R63" s="99"/>
      <c r="S63" s="100">
        <v>0.34644065270185453</v>
      </c>
    </row>
    <row r="64" spans="2:19" ht="15.75">
      <c r="B64" s="66" t="s">
        <v>159</v>
      </c>
      <c r="C64" s="72">
        <v>3.51246132819852</v>
      </c>
      <c r="D64" s="72">
        <v>4.1397704855592599</v>
      </c>
      <c r="E64" s="72">
        <v>6.9942950702119893</v>
      </c>
      <c r="F64" s="72">
        <v>9.7898296331148398</v>
      </c>
      <c r="G64" s="33"/>
      <c r="H64" s="72">
        <v>2.3417168040332701</v>
      </c>
      <c r="I64" s="98"/>
      <c r="J64" s="94">
        <v>-0.33331171926829561</v>
      </c>
      <c r="K64" s="33"/>
      <c r="L64" s="72">
        <v>3.51246132819852</v>
      </c>
      <c r="M64" s="72">
        <v>0.62730915736073989</v>
      </c>
      <c r="N64" s="72">
        <v>2.8545245846527294</v>
      </c>
      <c r="O64" s="72">
        <v>2.7955345629028505</v>
      </c>
      <c r="P64" s="33"/>
      <c r="Q64" s="72">
        <v>2.3417168040332701</v>
      </c>
      <c r="R64" s="98"/>
      <c r="S64" s="94">
        <v>-0.33331171926829561</v>
      </c>
    </row>
    <row r="65" spans="2:19" ht="15.75">
      <c r="B65" s="66" t="s">
        <v>170</v>
      </c>
      <c r="C65" s="72">
        <v>4.6417636219889298</v>
      </c>
      <c r="D65" s="72">
        <v>9.8881707340529896</v>
      </c>
      <c r="E65" s="72">
        <v>16.576879469581502</v>
      </c>
      <c r="F65" s="72">
        <v>26.224402797605901</v>
      </c>
      <c r="G65" s="33"/>
      <c r="H65" s="72">
        <v>7.4213336364173399</v>
      </c>
      <c r="I65" s="98"/>
      <c r="J65" s="94">
        <v>0.59881765656076291</v>
      </c>
      <c r="K65" s="33"/>
      <c r="L65" s="72">
        <v>4.6417636219889298</v>
      </c>
      <c r="M65" s="72">
        <v>5.2464071120640599</v>
      </c>
      <c r="N65" s="72">
        <v>6.6887087355285129</v>
      </c>
      <c r="O65" s="72">
        <v>9.6475233280243984</v>
      </c>
      <c r="P65" s="33"/>
      <c r="Q65" s="72">
        <v>7.4213336364173399</v>
      </c>
      <c r="R65" s="98"/>
      <c r="S65" s="94">
        <v>0.59881765656076291</v>
      </c>
    </row>
    <row r="66" spans="2:19" ht="15.75">
      <c r="B66" s="66" t="s">
        <v>160</v>
      </c>
      <c r="C66" s="72">
        <v>2.2047966995817201</v>
      </c>
      <c r="D66" s="72">
        <v>4.3218688198063298</v>
      </c>
      <c r="E66" s="72">
        <v>6.6031033886043797</v>
      </c>
      <c r="F66" s="72">
        <v>6.9142581671027399</v>
      </c>
      <c r="G66" s="33"/>
      <c r="H66" s="72">
        <v>2.2049661635253002</v>
      </c>
      <c r="I66" s="98"/>
      <c r="J66" s="94">
        <v>7.6861482789879616E-5</v>
      </c>
      <c r="K66" s="33"/>
      <c r="L66" s="72">
        <v>2.2047966995817201</v>
      </c>
      <c r="M66" s="72">
        <v>2.1170721202246097</v>
      </c>
      <c r="N66" s="72">
        <v>2.28123456879805</v>
      </c>
      <c r="O66" s="72">
        <v>0.31115477849836015</v>
      </c>
      <c r="P66" s="33"/>
      <c r="Q66" s="72">
        <v>2.2049661635253002</v>
      </c>
      <c r="R66" s="98"/>
      <c r="S66" s="94">
        <v>7.6861482789879616E-5</v>
      </c>
    </row>
    <row r="67" spans="2:19" ht="15.75">
      <c r="B67" s="66" t="s">
        <v>161</v>
      </c>
      <c r="C67" s="72">
        <v>0.21337403764641799</v>
      </c>
      <c r="D67" s="72">
        <v>2.6970087374007998</v>
      </c>
      <c r="E67" s="72">
        <v>3.0973558620213</v>
      </c>
      <c r="F67" s="72">
        <v>4.0502371548738703</v>
      </c>
      <c r="G67" s="33"/>
      <c r="H67" s="72">
        <v>1.7176092497800601</v>
      </c>
      <c r="I67" s="98"/>
      <c r="J67" s="94">
        <v>7.049757452808338</v>
      </c>
      <c r="K67" s="33"/>
      <c r="L67" s="72">
        <v>0.21337403764641799</v>
      </c>
      <c r="M67" s="72">
        <v>2.4836346997543819</v>
      </c>
      <c r="N67" s="72">
        <v>0.40034712462050015</v>
      </c>
      <c r="O67" s="72">
        <v>0.95288129285257028</v>
      </c>
      <c r="P67" s="33"/>
      <c r="Q67" s="72">
        <v>1.7176092497800601</v>
      </c>
      <c r="R67" s="98"/>
      <c r="S67" s="94">
        <v>7.049757452808338</v>
      </c>
    </row>
    <row r="68" spans="2:19" ht="15.75">
      <c r="B68" s="103" t="s">
        <v>210</v>
      </c>
      <c r="C68" s="92">
        <v>1.06395151626</v>
      </c>
      <c r="D68" s="92">
        <v>2.5945564550160101</v>
      </c>
      <c r="E68" s="92">
        <v>4.0594466163862597</v>
      </c>
      <c r="F68" s="92">
        <v>4.7095852243639902</v>
      </c>
      <c r="G68" s="98"/>
      <c r="H68" s="92">
        <v>1.4349988746765501</v>
      </c>
      <c r="I68" s="98"/>
      <c r="J68" s="94">
        <v>0.34874461171017923</v>
      </c>
      <c r="K68" s="98"/>
      <c r="L68" s="92">
        <v>1.06395151626</v>
      </c>
      <c r="M68" s="92">
        <v>1.5306049387560101</v>
      </c>
      <c r="N68" s="92">
        <v>1.4648901613702496</v>
      </c>
      <c r="O68" s="92">
        <v>0.65013860797773049</v>
      </c>
      <c r="P68" s="98"/>
      <c r="Q68" s="92">
        <v>1.4349988746765501</v>
      </c>
      <c r="R68" s="98"/>
      <c r="S68" s="94">
        <v>0.34874461171017923</v>
      </c>
    </row>
    <row r="69" spans="2:19" ht="15.75">
      <c r="B69" s="103" t="s">
        <v>211</v>
      </c>
      <c r="C69" s="92">
        <v>2.2052649471955701</v>
      </c>
      <c r="D69" s="92">
        <v>4.2846719796467898</v>
      </c>
      <c r="E69" s="92">
        <v>6.1753259557238298</v>
      </c>
      <c r="F69" s="92">
        <v>7.2451400840320002</v>
      </c>
      <c r="G69" s="98"/>
      <c r="H69" s="92">
        <v>2.27991983898161</v>
      </c>
      <c r="I69" s="98"/>
      <c r="J69" s="94">
        <v>3.3853026086946306E-2</v>
      </c>
      <c r="K69" s="98"/>
      <c r="L69" s="92">
        <v>2.2052649471955701</v>
      </c>
      <c r="M69" s="92">
        <v>2.0794070324512197</v>
      </c>
      <c r="N69" s="92">
        <v>1.89065397607704</v>
      </c>
      <c r="O69" s="92">
        <v>1.0698141283081704</v>
      </c>
      <c r="P69" s="98"/>
      <c r="Q69" s="92">
        <v>2.27991983898161</v>
      </c>
      <c r="R69" s="98"/>
      <c r="S69" s="94">
        <v>3.3853026086946306E-2</v>
      </c>
    </row>
    <row r="70" spans="2:19" ht="15.75">
      <c r="B70" s="80"/>
      <c r="C70" s="40"/>
      <c r="D70" s="40"/>
      <c r="E70" s="40"/>
      <c r="F70" s="40"/>
      <c r="G70" s="33"/>
      <c r="H70" s="40"/>
      <c r="I70" s="98"/>
      <c r="J70" s="101"/>
      <c r="K70" s="33"/>
      <c r="L70" s="40"/>
      <c r="M70" s="40"/>
      <c r="N70" s="40"/>
      <c r="O70" s="40"/>
      <c r="P70" s="33"/>
      <c r="Q70" s="40"/>
      <c r="R70" s="98"/>
      <c r="S70" s="101"/>
    </row>
    <row r="71" spans="2:19" ht="15.75">
      <c r="B71" s="70" t="s">
        <v>7</v>
      </c>
      <c r="C71" s="84">
        <v>23.981969172862101</v>
      </c>
      <c r="D71" s="84">
        <v>53.2377433166115</v>
      </c>
      <c r="E71" s="84">
        <v>65.92562519519791</v>
      </c>
      <c r="F71" s="84">
        <v>76.310367093891699</v>
      </c>
      <c r="G71" s="78"/>
      <c r="H71" s="84">
        <v>27.561730054311401</v>
      </c>
      <c r="I71" s="99"/>
      <c r="J71" s="100">
        <v>0.14926884675926205</v>
      </c>
      <c r="K71" s="33"/>
      <c r="L71" s="84">
        <v>23.981969172862101</v>
      </c>
      <c r="M71" s="84">
        <v>29.255774143749399</v>
      </c>
      <c r="N71" s="84">
        <v>12.68788187858641</v>
      </c>
      <c r="O71" s="84">
        <v>10.38474189869379</v>
      </c>
      <c r="P71" s="78"/>
      <c r="Q71" s="84">
        <v>27.561730054311401</v>
      </c>
      <c r="R71" s="99"/>
      <c r="S71" s="100">
        <v>0.14926884675926205</v>
      </c>
    </row>
    <row r="72" spans="2:19" ht="15.75">
      <c r="B72" s="66" t="s">
        <v>171</v>
      </c>
      <c r="C72" s="72">
        <v>40.931389732710294</v>
      </c>
      <c r="D72" s="72">
        <v>66.098968634469998</v>
      </c>
      <c r="E72" s="72">
        <v>74.215009517800397</v>
      </c>
      <c r="F72" s="72">
        <v>78.124150019096703</v>
      </c>
      <c r="G72" s="33"/>
      <c r="H72" s="72">
        <v>24.3681360828005</v>
      </c>
      <c r="I72" s="98"/>
      <c r="J72" s="94">
        <v>-0.40465896120485934</v>
      </c>
      <c r="K72" s="33"/>
      <c r="L72" s="72">
        <v>40.931389732710294</v>
      </c>
      <c r="M72" s="72">
        <v>25.167578901759704</v>
      </c>
      <c r="N72" s="72">
        <v>8.116040883330399</v>
      </c>
      <c r="O72" s="72">
        <v>3.9091405012963065</v>
      </c>
      <c r="P72" s="33"/>
      <c r="Q72" s="72">
        <v>24.3681360828005</v>
      </c>
      <c r="R72" s="98"/>
      <c r="S72" s="94">
        <v>-0.40465896120485934</v>
      </c>
    </row>
    <row r="73" spans="2:19" ht="15.75">
      <c r="B73" s="66" t="s">
        <v>162</v>
      </c>
      <c r="C73" s="72">
        <v>-16.949420559847699</v>
      </c>
      <c r="D73" s="72">
        <v>-12.8612253178581</v>
      </c>
      <c r="E73" s="72">
        <v>-8.2893843225974901</v>
      </c>
      <c r="F73" s="72">
        <v>-1.8137829252059101</v>
      </c>
      <c r="G73" s="33"/>
      <c r="H73" s="72">
        <v>3.1935939715116501</v>
      </c>
      <c r="I73" s="98"/>
      <c r="J73" s="94">
        <v>1.1884190648426713</v>
      </c>
      <c r="K73" s="33"/>
      <c r="L73" s="72">
        <v>-16.949420559847699</v>
      </c>
      <c r="M73" s="72">
        <v>4.0881952419895988</v>
      </c>
      <c r="N73" s="72">
        <v>4.5718409952606098</v>
      </c>
      <c r="O73" s="72">
        <v>6.4756013973915802</v>
      </c>
      <c r="P73" s="33"/>
      <c r="Q73" s="72">
        <v>3.1935939715116501</v>
      </c>
      <c r="R73" s="98"/>
      <c r="S73" s="94">
        <v>1.1884190648426713</v>
      </c>
    </row>
    <row r="74" spans="2:19" ht="15.75">
      <c r="B74" s="80"/>
      <c r="C74" s="40"/>
      <c r="D74" s="40"/>
      <c r="E74" s="40"/>
      <c r="F74" s="40"/>
      <c r="G74" s="33"/>
      <c r="H74" s="40"/>
      <c r="I74" s="98"/>
      <c r="J74" s="101"/>
      <c r="K74" s="33"/>
      <c r="L74" s="40"/>
      <c r="M74" s="40"/>
      <c r="N74" s="40"/>
      <c r="O74" s="40"/>
      <c r="P74" s="33"/>
      <c r="Q74" s="40"/>
      <c r="R74" s="98"/>
      <c r="S74" s="101"/>
    </row>
    <row r="75" spans="2:19" ht="15.75">
      <c r="B75" s="70" t="s">
        <v>155</v>
      </c>
      <c r="C75" s="84">
        <v>4.9528560768232204</v>
      </c>
      <c r="D75" s="84">
        <v>22.994626807995701</v>
      </c>
      <c r="E75" s="84">
        <v>31.382417534137101</v>
      </c>
      <c r="F75" s="84">
        <v>31.099234492818702</v>
      </c>
      <c r="G75" s="78"/>
      <c r="H75" s="84">
        <v>3.4239843825995901</v>
      </c>
      <c r="I75" s="99"/>
      <c r="J75" s="100">
        <v>-0.30868486192804012</v>
      </c>
      <c r="K75" s="33"/>
      <c r="L75" s="84">
        <v>4.9528560768232204</v>
      </c>
      <c r="M75" s="84">
        <v>18.04177073117248</v>
      </c>
      <c r="N75" s="84">
        <v>8.3877907261414002</v>
      </c>
      <c r="O75" s="84">
        <v>-0.28318304131839866</v>
      </c>
      <c r="P75" s="78"/>
      <c r="Q75" s="84">
        <v>3.4239843825995901</v>
      </c>
      <c r="R75" s="99"/>
      <c r="S75" s="100">
        <v>-0.30868486192804012</v>
      </c>
    </row>
    <row r="76" spans="2:19" ht="15.75">
      <c r="B76" s="66" t="s">
        <v>172</v>
      </c>
      <c r="C76" s="72">
        <v>3.9740767910202397</v>
      </c>
      <c r="D76" s="72">
        <v>14.084979024852601</v>
      </c>
      <c r="E76" s="72">
        <v>21.147331564179598</v>
      </c>
      <c r="F76" s="72">
        <v>16.2037289962839</v>
      </c>
      <c r="G76" s="33"/>
      <c r="H76" s="72">
        <v>1.50079257607867</v>
      </c>
      <c r="I76" s="98"/>
      <c r="J76" s="94">
        <v>-0.62235440959021304</v>
      </c>
      <c r="K76" s="33"/>
      <c r="L76" s="72">
        <v>3.9740767910202397</v>
      </c>
      <c r="M76" s="72">
        <v>10.110902233832361</v>
      </c>
      <c r="N76" s="72">
        <v>7.0623525393269979</v>
      </c>
      <c r="O76" s="72">
        <v>-4.9436025678956987</v>
      </c>
      <c r="P76" s="33"/>
      <c r="Q76" s="72">
        <v>1.50079257607867</v>
      </c>
      <c r="R76" s="98"/>
      <c r="S76" s="94">
        <v>-0.62235440959021304</v>
      </c>
    </row>
    <row r="77" spans="2:19" ht="15.75">
      <c r="B77" s="66" t="s">
        <v>173</v>
      </c>
      <c r="C77" s="72">
        <v>-1.8572285878686101</v>
      </c>
      <c r="D77" s="72">
        <v>2.8736136158863101</v>
      </c>
      <c r="E77" s="72">
        <v>1.1788473940809499</v>
      </c>
      <c r="F77" s="72">
        <v>0.89650253408609404</v>
      </c>
      <c r="G77" s="33"/>
      <c r="H77" s="72">
        <v>-2.7496625625823401</v>
      </c>
      <c r="I77" s="98"/>
      <c r="J77" s="94">
        <v>-0.48051918893726686</v>
      </c>
      <c r="K77" s="33"/>
      <c r="L77" s="72">
        <v>-1.8572285878686101</v>
      </c>
      <c r="M77" s="72">
        <v>4.7308422037549205</v>
      </c>
      <c r="N77" s="72">
        <v>-1.6947662218053603</v>
      </c>
      <c r="O77" s="72">
        <v>-0.28234485999485581</v>
      </c>
      <c r="P77" s="33"/>
      <c r="Q77" s="72">
        <v>-2.7496625625823401</v>
      </c>
      <c r="R77" s="98"/>
      <c r="S77" s="94">
        <v>-0.48051918893726686</v>
      </c>
    </row>
    <row r="78" spans="2:19" ht="15.75">
      <c r="B78" s="66" t="s">
        <v>174</v>
      </c>
      <c r="C78" s="72">
        <v>1.3387331715675399</v>
      </c>
      <c r="D78" s="72">
        <v>2.7450111999999898</v>
      </c>
      <c r="E78" s="72">
        <v>4.0489356335456801</v>
      </c>
      <c r="F78" s="72">
        <v>6.1472803035457</v>
      </c>
      <c r="G78" s="33"/>
      <c r="H78" s="72">
        <v>1.6660943400000001</v>
      </c>
      <c r="I78" s="98"/>
      <c r="J78" s="94">
        <v>0.2445305572350529</v>
      </c>
      <c r="K78" s="33"/>
      <c r="L78" s="72">
        <v>1.3387331715675399</v>
      </c>
      <c r="M78" s="72">
        <v>1.4062780284324499</v>
      </c>
      <c r="N78" s="72">
        <v>1.3039244335456903</v>
      </c>
      <c r="O78" s="72">
        <v>2.0983446700000199</v>
      </c>
      <c r="P78" s="33"/>
      <c r="Q78" s="72">
        <v>1.6660943400000001</v>
      </c>
      <c r="R78" s="98"/>
      <c r="S78" s="94">
        <v>0.2445305572350529</v>
      </c>
    </row>
    <row r="79" spans="2:19" ht="15.75">
      <c r="B79" s="66" t="s">
        <v>163</v>
      </c>
      <c r="C79" s="72">
        <v>1.0445809900798</v>
      </c>
      <c r="D79" s="72">
        <v>2.6253944119238701</v>
      </c>
      <c r="E79" s="72">
        <v>3.6044514729006298</v>
      </c>
      <c r="F79" s="72">
        <v>4.8971604821908405</v>
      </c>
      <c r="G79" s="33"/>
      <c r="H79" s="72">
        <v>1.6600107898803602</v>
      </c>
      <c r="I79" s="98"/>
      <c r="J79" s="94">
        <v>0.58916427318244124</v>
      </c>
      <c r="K79" s="33"/>
      <c r="L79" s="72">
        <v>1.0445809900798</v>
      </c>
      <c r="M79" s="72">
        <v>1.5808134218440701</v>
      </c>
      <c r="N79" s="72">
        <v>0.97905706097675971</v>
      </c>
      <c r="O79" s="72">
        <v>1.2927090092902107</v>
      </c>
      <c r="P79" s="33"/>
      <c r="Q79" s="72">
        <v>1.6600107898803602</v>
      </c>
      <c r="R79" s="98"/>
      <c r="S79" s="94">
        <v>0.58916427318244124</v>
      </c>
    </row>
    <row r="80" spans="2:19" ht="15.75">
      <c r="B80" s="66" t="s">
        <v>175</v>
      </c>
      <c r="C80" s="72">
        <v>-0.15401727514688401</v>
      </c>
      <c r="D80" s="72">
        <v>-0.20768841062750201</v>
      </c>
      <c r="E80" s="72">
        <v>5.49034009268137E-2</v>
      </c>
      <c r="F80" s="72">
        <v>0.17193817174613302</v>
      </c>
      <c r="G80" s="33"/>
      <c r="H80" s="72">
        <v>1.22747401367119E-2</v>
      </c>
      <c r="I80" s="98"/>
      <c r="J80" s="94">
        <v>1.0796971646525084</v>
      </c>
      <c r="K80" s="33"/>
      <c r="L80" s="72">
        <v>-0.15401727514688401</v>
      </c>
      <c r="M80" s="72">
        <v>-5.3671135480617999E-2</v>
      </c>
      <c r="N80" s="72">
        <v>0.26259181155431571</v>
      </c>
      <c r="O80" s="72">
        <v>0.11703477081931932</v>
      </c>
      <c r="P80" s="33"/>
      <c r="Q80" s="72">
        <v>1.22747401367119E-2</v>
      </c>
      <c r="R80" s="98"/>
      <c r="S80" s="94">
        <v>1.0796971646525084</v>
      </c>
    </row>
    <row r="81" spans="2:19" ht="15.75">
      <c r="B81" s="85" t="s">
        <v>164</v>
      </c>
      <c r="C81" s="79">
        <v>0.62777705002335904</v>
      </c>
      <c r="D81" s="79">
        <v>0.92185923691981897</v>
      </c>
      <c r="E81" s="79">
        <v>1.4017349369016798</v>
      </c>
      <c r="F81" s="79">
        <v>3.2261498219079998</v>
      </c>
      <c r="G81" s="33"/>
      <c r="H81" s="79">
        <v>1.3342625720818702</v>
      </c>
      <c r="I81" s="98"/>
      <c r="J81" s="102">
        <v>1.1253764724789213</v>
      </c>
      <c r="K81" s="33"/>
      <c r="L81" s="79">
        <v>0.62777705002335904</v>
      </c>
      <c r="M81" s="79">
        <v>0.29408218689645993</v>
      </c>
      <c r="N81" s="79">
        <v>0.47987569998186086</v>
      </c>
      <c r="O81" s="79">
        <v>1.82441488500632</v>
      </c>
      <c r="P81" s="33"/>
      <c r="Q81" s="79">
        <v>1.3342625720818702</v>
      </c>
      <c r="R81" s="98"/>
      <c r="S81" s="102">
        <v>1.1253764724789213</v>
      </c>
    </row>
    <row r="82" spans="2:19" ht="15.75">
      <c r="B82" s="80"/>
      <c r="C82" s="40"/>
      <c r="D82" s="40"/>
      <c r="E82" s="40"/>
      <c r="F82" s="40"/>
      <c r="G82" s="33"/>
      <c r="H82" s="40"/>
      <c r="I82" s="33"/>
      <c r="J82" s="81"/>
      <c r="K82" s="33"/>
      <c r="L82" s="40"/>
      <c r="M82" s="40"/>
      <c r="N82" s="40"/>
      <c r="O82" s="40"/>
      <c r="P82" s="33"/>
      <c r="Q82" s="40"/>
      <c r="R82" s="33"/>
      <c r="S82" s="81"/>
    </row>
    <row r="83" spans="2:19" ht="15" customHeight="1">
      <c r="B83" s="214" t="s">
        <v>238</v>
      </c>
    </row>
    <row r="84" spans="2:19" ht="15" customHeight="1"/>
    <row r="85" spans="2:19" ht="15" customHeight="1"/>
    <row r="86" spans="2:19" ht="15" customHeight="1"/>
    <row r="87" spans="2:19" ht="15" customHeight="1"/>
  </sheetData>
  <mergeCells count="4">
    <mergeCell ref="J9:J10"/>
    <mergeCell ref="S9:S10"/>
    <mergeCell ref="J47:J48"/>
    <mergeCell ref="S47:S48"/>
  </mergeCells>
  <pageMargins left="0.7" right="0.7" top="0.75" bottom="0.75" header="0.3" footer="0.3"/>
  <pageSetup paperSize="9" scale="3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7231-828E-4DF1-AE7C-FA6A79F15431}">
  <sheetPr>
    <tabColor rgb="FFD81E05"/>
    <pageSetUpPr fitToPage="1"/>
  </sheetPr>
  <dimension ref="A1:AJ83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36" width="0" hidden="1" customWidth="1"/>
    <col min="37" max="16384" width="11.42578125" hidden="1"/>
  </cols>
  <sheetData>
    <row r="1" spans="1:14" ht="15.75">
      <c r="A1" s="108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25" t="str">
        <f>+Index!B17</f>
        <v>Regional Data by Segments</v>
      </c>
      <c r="C2" s="126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/>
    <row r="4" spans="1:14"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5" customHeight="1">
      <c r="C5" s="127" t="s">
        <v>214</v>
      </c>
      <c r="D5" s="127"/>
      <c r="E5" s="127"/>
      <c r="F5" s="110"/>
      <c r="G5" s="127" t="s">
        <v>176</v>
      </c>
      <c r="H5" s="127"/>
      <c r="I5" s="127"/>
      <c r="J5" s="110"/>
      <c r="K5" s="127" t="s">
        <v>4</v>
      </c>
      <c r="L5" s="127"/>
    </row>
    <row r="6" spans="1:14" ht="30" customHeight="1">
      <c r="B6" s="130" t="s">
        <v>0</v>
      </c>
      <c r="C6" s="128" t="s">
        <v>230</v>
      </c>
      <c r="D6" s="128" t="s">
        <v>229</v>
      </c>
      <c r="E6" s="129" t="s">
        <v>212</v>
      </c>
      <c r="F6" s="110"/>
      <c r="G6" s="128" t="s">
        <v>230</v>
      </c>
      <c r="H6" s="128" t="s">
        <v>229</v>
      </c>
      <c r="I6" s="129" t="s">
        <v>212</v>
      </c>
      <c r="J6" s="110"/>
      <c r="K6" s="128" t="s">
        <v>230</v>
      </c>
      <c r="L6" s="128" t="s">
        <v>229</v>
      </c>
    </row>
    <row r="7" spans="1:14" ht="15" customHeight="1">
      <c r="B7" s="111" t="s">
        <v>215</v>
      </c>
      <c r="C7" s="112">
        <v>471.47220568999995</v>
      </c>
      <c r="D7" s="112">
        <v>463.26063101999995</v>
      </c>
      <c r="E7" s="113">
        <v>-1.7416879660980988E-2</v>
      </c>
      <c r="F7" s="114"/>
      <c r="G7" s="112">
        <v>30.095913756292401</v>
      </c>
      <c r="H7" s="112">
        <v>28.216690242981599</v>
      </c>
      <c r="I7" s="113">
        <v>-6.2441151597129915E-2</v>
      </c>
      <c r="J7" s="114"/>
      <c r="K7" s="115" t="s">
        <v>136</v>
      </c>
      <c r="L7" s="115" t="s">
        <v>136</v>
      </c>
    </row>
    <row r="8" spans="1:14" ht="15" customHeight="1">
      <c r="B8" s="116" t="s">
        <v>216</v>
      </c>
      <c r="C8" s="112">
        <v>166.32876811</v>
      </c>
      <c r="D8" s="112">
        <v>164.16656925999999</v>
      </c>
      <c r="E8" s="113">
        <v>-1.2999548271589794E-2</v>
      </c>
      <c r="F8" s="114"/>
      <c r="G8" s="112">
        <v>25.8779957073709</v>
      </c>
      <c r="H8" s="112">
        <v>20.717224369163702</v>
      </c>
      <c r="I8" s="113">
        <v>-0.19942701113970898</v>
      </c>
      <c r="J8" s="114"/>
      <c r="K8" s="117">
        <v>0.6555582781225312</v>
      </c>
      <c r="L8" s="117">
        <v>0.70882019934289575</v>
      </c>
    </row>
    <row r="9" spans="1:14" ht="15" customHeight="1">
      <c r="B9" s="116" t="s">
        <v>217</v>
      </c>
      <c r="C9" s="112">
        <v>305.14343758000001</v>
      </c>
      <c r="D9" s="112">
        <v>299.09406175999999</v>
      </c>
      <c r="E9" s="113">
        <v>-1.9824695782336945E-2</v>
      </c>
      <c r="F9" s="114"/>
      <c r="G9" s="112">
        <v>8.121303718132479</v>
      </c>
      <c r="H9" s="112">
        <v>7.3134053387260298</v>
      </c>
      <c r="I9" s="113">
        <v>-9.9478902334689201E-2</v>
      </c>
      <c r="J9" s="114"/>
      <c r="K9" s="115" t="s">
        <v>136</v>
      </c>
      <c r="L9" s="115" t="s">
        <v>136</v>
      </c>
    </row>
    <row r="10" spans="1:14" ht="15" customHeight="1">
      <c r="B10" s="111" t="s">
        <v>218</v>
      </c>
      <c r="C10" s="112">
        <v>531.64668977000008</v>
      </c>
      <c r="D10" s="112">
        <v>538.67512971999997</v>
      </c>
      <c r="E10" s="113">
        <v>1.322013300419593E-2</v>
      </c>
      <c r="F10" s="114"/>
      <c r="G10" s="112">
        <v>51.942577667500004</v>
      </c>
      <c r="H10" s="112">
        <v>50.698311433393698</v>
      </c>
      <c r="I10" s="113">
        <v>-2.3954649345113876E-2</v>
      </c>
      <c r="J10" s="114"/>
      <c r="K10" s="115">
        <v>0.89823153047598814</v>
      </c>
      <c r="L10" s="115">
        <v>0.88142295282728977</v>
      </c>
    </row>
    <row r="11" spans="1:14" ht="15" customHeight="1">
      <c r="B11" s="111" t="s">
        <v>219</v>
      </c>
      <c r="C11" s="112">
        <v>686.19461782000008</v>
      </c>
      <c r="D11" s="112">
        <v>710.65493368</v>
      </c>
      <c r="E11" s="113">
        <v>3.5646324271252534E-2</v>
      </c>
      <c r="F11" s="114"/>
      <c r="G11" s="112">
        <v>-4.9222999063619604</v>
      </c>
      <c r="H11" s="112">
        <v>13.960764288039499</v>
      </c>
      <c r="I11" s="113">
        <v>3.8362278921679538</v>
      </c>
      <c r="J11" s="114"/>
      <c r="K11" s="115">
        <v>1.0603527753892206</v>
      </c>
      <c r="L11" s="115">
        <v>0.98940100528588248</v>
      </c>
    </row>
    <row r="12" spans="1:14" ht="15" customHeight="1">
      <c r="B12" s="111" t="s">
        <v>220</v>
      </c>
      <c r="C12" s="112">
        <v>647.37438456000007</v>
      </c>
      <c r="D12" s="112">
        <v>697.11587427999996</v>
      </c>
      <c r="E12" s="113">
        <v>7.6835739730121713E-2</v>
      </c>
      <c r="F12" s="114"/>
      <c r="G12" s="112">
        <v>6.48631458999981</v>
      </c>
      <c r="H12" s="112">
        <v>8.6846819459180207</v>
      </c>
      <c r="I12" s="113">
        <v>0.3389239490954562</v>
      </c>
      <c r="J12" s="114"/>
      <c r="K12" s="115">
        <v>0.96680151778741164</v>
      </c>
      <c r="L12" s="115">
        <v>0.95503594500039524</v>
      </c>
    </row>
    <row r="13" spans="1:14" ht="15" customHeight="1"/>
    <row r="14" spans="1:14" ht="30" customHeight="1">
      <c r="B14" s="128" t="s">
        <v>8</v>
      </c>
      <c r="C14" s="128" t="s">
        <v>230</v>
      </c>
      <c r="D14" s="128" t="s">
        <v>229</v>
      </c>
      <c r="E14" s="129" t="s">
        <v>212</v>
      </c>
      <c r="F14" s="110"/>
      <c r="G14" s="128" t="s">
        <v>230</v>
      </c>
      <c r="H14" s="128" t="s">
        <v>229</v>
      </c>
      <c r="I14" s="129" t="s">
        <v>212</v>
      </c>
      <c r="J14" s="110"/>
      <c r="K14" s="128" t="s">
        <v>230</v>
      </c>
      <c r="L14" s="128" t="s">
        <v>229</v>
      </c>
    </row>
    <row r="15" spans="1:14" ht="15" customHeight="1">
      <c r="B15" s="111" t="s">
        <v>215</v>
      </c>
      <c r="C15" s="112">
        <v>337.51726340356799</v>
      </c>
      <c r="D15" s="112">
        <v>246.854770815188</v>
      </c>
      <c r="E15" s="113">
        <v>-0.26861586774592688</v>
      </c>
      <c r="F15" s="114"/>
      <c r="G15" s="112">
        <v>12.167276176346601</v>
      </c>
      <c r="H15" s="112">
        <v>0.15117667871601101</v>
      </c>
      <c r="I15" s="113">
        <v>-0.98757514200179819</v>
      </c>
      <c r="J15" s="114"/>
      <c r="K15" s="115" t="s">
        <v>136</v>
      </c>
      <c r="L15" s="115" t="s">
        <v>136</v>
      </c>
    </row>
    <row r="16" spans="1:14" ht="15" customHeight="1">
      <c r="B16" s="116" t="s">
        <v>216</v>
      </c>
      <c r="C16" s="112">
        <v>317.96252557090003</v>
      </c>
      <c r="D16" s="112">
        <v>230.34734900074301</v>
      </c>
      <c r="E16" s="113">
        <v>-0.27555189534629726</v>
      </c>
      <c r="F16" s="114"/>
      <c r="G16" s="112">
        <v>14.1965131831634</v>
      </c>
      <c r="H16" s="112">
        <v>-1.2436422415453101</v>
      </c>
      <c r="I16" s="113">
        <v>-1.0876019502465033</v>
      </c>
      <c r="J16" s="114"/>
      <c r="K16" s="117">
        <v>0.83900737348078769</v>
      </c>
      <c r="L16" s="117">
        <v>0.96861164050573545</v>
      </c>
    </row>
    <row r="17" spans="2:12" ht="15" customHeight="1">
      <c r="B17" s="116" t="s">
        <v>217</v>
      </c>
      <c r="C17" s="112">
        <v>19.554737832667801</v>
      </c>
      <c r="D17" s="112">
        <v>16.507421814444502</v>
      </c>
      <c r="E17" s="113">
        <v>-0.15583517632910968</v>
      </c>
      <c r="F17" s="114"/>
      <c r="G17" s="112">
        <v>-2.8864169344683299</v>
      </c>
      <c r="H17" s="112">
        <v>0.45714844610850597</v>
      </c>
      <c r="I17" s="113">
        <v>1.1583792142602265</v>
      </c>
      <c r="J17" s="114"/>
      <c r="K17" s="115" t="s">
        <v>136</v>
      </c>
      <c r="L17" s="115" t="s">
        <v>136</v>
      </c>
    </row>
    <row r="18" spans="2:12" ht="15" customHeight="1">
      <c r="B18" s="111" t="s">
        <v>218</v>
      </c>
      <c r="C18" s="112">
        <v>142.58537793766001</v>
      </c>
      <c r="D18" s="112">
        <v>111.86490304575899</v>
      </c>
      <c r="E18" s="113">
        <v>-0.215453192580044</v>
      </c>
      <c r="F18" s="114"/>
      <c r="G18" s="112">
        <v>-2.8617658096979297</v>
      </c>
      <c r="H18" s="112">
        <v>-0.76004341170540701</v>
      </c>
      <c r="I18" s="113">
        <v>0.73441453205926988</v>
      </c>
      <c r="J18" s="114"/>
      <c r="K18" s="115">
        <v>1.1149421265631965</v>
      </c>
      <c r="L18" s="115">
        <v>1.0498524126614468</v>
      </c>
    </row>
    <row r="19" spans="2:12" ht="15" customHeight="1">
      <c r="B19" s="111" t="s">
        <v>219</v>
      </c>
      <c r="C19" s="112">
        <v>357.41127253887998</v>
      </c>
      <c r="D19" s="112">
        <v>370.02138927787598</v>
      </c>
      <c r="E19" s="113">
        <v>3.5281810362106703E-2</v>
      </c>
      <c r="F19" s="114"/>
      <c r="G19" s="112">
        <v>15.463513953869199</v>
      </c>
      <c r="H19" s="112">
        <v>10.859814408041901</v>
      </c>
      <c r="I19" s="113">
        <v>-0.29771367359069023</v>
      </c>
      <c r="J19" s="114"/>
      <c r="K19" s="115">
        <v>0.8180470530834909</v>
      </c>
      <c r="L19" s="115">
        <v>0.78549446751647789</v>
      </c>
    </row>
    <row r="20" spans="2:12" ht="15" customHeight="1"/>
    <row r="21" spans="2:12" ht="30" customHeight="1">
      <c r="B21" s="128" t="s">
        <v>9</v>
      </c>
      <c r="C21" s="128" t="s">
        <v>230</v>
      </c>
      <c r="D21" s="128" t="s">
        <v>229</v>
      </c>
      <c r="E21" s="129" t="s">
        <v>212</v>
      </c>
      <c r="F21" s="110"/>
      <c r="G21" s="128" t="s">
        <v>230</v>
      </c>
      <c r="H21" s="128" t="s">
        <v>229</v>
      </c>
      <c r="I21" s="129" t="s">
        <v>212</v>
      </c>
      <c r="J21" s="110"/>
      <c r="K21" s="128" t="s">
        <v>230</v>
      </c>
      <c r="L21" s="128" t="s">
        <v>229</v>
      </c>
    </row>
    <row r="22" spans="2:12" ht="15" customHeight="1">
      <c r="B22" s="111" t="s">
        <v>215</v>
      </c>
      <c r="C22" s="112">
        <v>141.56962671282801</v>
      </c>
      <c r="D22" s="112">
        <v>98.626987576143705</v>
      </c>
      <c r="E22" s="113">
        <v>-0.30333229050460692</v>
      </c>
      <c r="F22" s="114"/>
      <c r="G22" s="112">
        <v>3.91239596663153</v>
      </c>
      <c r="H22" s="112">
        <v>-4.2357387260396999</v>
      </c>
      <c r="I22" s="113" t="s">
        <v>136</v>
      </c>
      <c r="J22" s="114"/>
      <c r="K22" s="115" t="s">
        <v>136</v>
      </c>
      <c r="L22" s="115" t="s">
        <v>136</v>
      </c>
    </row>
    <row r="23" spans="2:12" ht="15" customHeight="1">
      <c r="B23" s="116" t="s">
        <v>216</v>
      </c>
      <c r="C23" s="112">
        <v>82.260879686392997</v>
      </c>
      <c r="D23" s="112">
        <v>80.433029567633298</v>
      </c>
      <c r="E23" s="113">
        <v>-2.2220162557561957E-2</v>
      </c>
      <c r="F23" s="114"/>
      <c r="G23" s="112">
        <v>2.4808850271911003</v>
      </c>
      <c r="H23" s="112">
        <v>-4.2678802869402501</v>
      </c>
      <c r="I23" s="113" t="s">
        <v>136</v>
      </c>
      <c r="J23" s="114"/>
      <c r="K23" s="117">
        <v>0.95597002281073162</v>
      </c>
      <c r="L23" s="117">
        <v>1.1911270849094233</v>
      </c>
    </row>
    <row r="24" spans="2:12" ht="15" customHeight="1">
      <c r="B24" s="116" t="s">
        <v>217</v>
      </c>
      <c r="C24" s="112">
        <v>59.308747026435199</v>
      </c>
      <c r="D24" s="112">
        <v>18.1939580085104</v>
      </c>
      <c r="E24" s="113">
        <v>-0.69323314147235382</v>
      </c>
      <c r="F24" s="114"/>
      <c r="G24" s="112">
        <v>1.4315109394404799</v>
      </c>
      <c r="H24" s="112">
        <v>3.2141560900550502E-2</v>
      </c>
      <c r="I24" s="113">
        <v>-0.97754710773421449</v>
      </c>
      <c r="J24" s="114"/>
      <c r="K24" s="115" t="s">
        <v>136</v>
      </c>
      <c r="L24" s="115" t="s">
        <v>136</v>
      </c>
    </row>
    <row r="25" spans="2:12" ht="15" customHeight="1">
      <c r="B25" s="111" t="s">
        <v>218</v>
      </c>
      <c r="C25" s="112">
        <v>66.112861120214603</v>
      </c>
      <c r="D25" s="112">
        <v>57.298669589840003</v>
      </c>
      <c r="E25" s="113">
        <v>-0.1333203764143189</v>
      </c>
      <c r="F25" s="114"/>
      <c r="G25" s="112">
        <v>2.0789791267970101</v>
      </c>
      <c r="H25" s="112">
        <v>6.6655160341133994</v>
      </c>
      <c r="I25" s="113">
        <v>2.2061486083232889</v>
      </c>
      <c r="J25" s="114"/>
      <c r="K25" s="115">
        <v>1.0032806015732243</v>
      </c>
      <c r="L25" s="115">
        <v>0.90812674242099212</v>
      </c>
    </row>
    <row r="26" spans="2:12" ht="15" customHeight="1">
      <c r="B26" s="111" t="s">
        <v>219</v>
      </c>
      <c r="C26" s="112">
        <v>150.21476604526902</v>
      </c>
      <c r="D26" s="112">
        <v>181.58675864722699</v>
      </c>
      <c r="E26" s="113">
        <v>0.20884759486629725</v>
      </c>
      <c r="F26" s="114"/>
      <c r="G26" s="112">
        <v>11.619346305910799</v>
      </c>
      <c r="H26" s="112">
        <v>9.6445845080872399</v>
      </c>
      <c r="I26" s="113">
        <v>-0.1699546382242684</v>
      </c>
      <c r="J26" s="114"/>
      <c r="K26" s="115">
        <v>0.62902739035693722</v>
      </c>
      <c r="L26" s="115">
        <v>0.72241328914558234</v>
      </c>
    </row>
    <row r="27" spans="2:12" ht="15" customHeight="1">
      <c r="B27" s="111" t="s">
        <v>220</v>
      </c>
      <c r="C27" s="112">
        <v>123.299290777541</v>
      </c>
      <c r="D27" s="112">
        <v>116.18939642051399</v>
      </c>
      <c r="E27" s="113">
        <v>-5.7663708462482782E-2</v>
      </c>
      <c r="F27" s="114"/>
      <c r="G27" s="112">
        <v>5.2117989740798105</v>
      </c>
      <c r="H27" s="112">
        <v>0.59890230092542596</v>
      </c>
      <c r="I27" s="113">
        <v>-0.88508722153252906</v>
      </c>
      <c r="J27" s="114"/>
      <c r="K27" s="115">
        <v>0.94579732855258036</v>
      </c>
      <c r="L27" s="115">
        <v>1.0146459425541237</v>
      </c>
    </row>
    <row r="28" spans="2:12" ht="15" customHeight="1"/>
    <row r="29" spans="2:12" ht="30" customHeight="1">
      <c r="B29" s="128" t="s">
        <v>10</v>
      </c>
      <c r="C29" s="128" t="s">
        <v>230</v>
      </c>
      <c r="D29" s="128" t="s">
        <v>229</v>
      </c>
      <c r="E29" s="129" t="s">
        <v>212</v>
      </c>
      <c r="F29" s="110"/>
      <c r="G29" s="128" t="s">
        <v>230</v>
      </c>
      <c r="H29" s="128" t="s">
        <v>229</v>
      </c>
      <c r="I29" s="129" t="s">
        <v>212</v>
      </c>
      <c r="J29" s="110"/>
      <c r="K29" s="128" t="s">
        <v>230</v>
      </c>
      <c r="L29" s="128" t="s">
        <v>229</v>
      </c>
    </row>
    <row r="30" spans="2:12" ht="15" customHeight="1">
      <c r="B30" s="111" t="s">
        <v>215</v>
      </c>
      <c r="C30" s="112">
        <v>60.398426084527799</v>
      </c>
      <c r="D30" s="112">
        <v>59.241377431706198</v>
      </c>
      <c r="E30" s="113">
        <v>-1.9156933844638725E-2</v>
      </c>
      <c r="F30" s="114"/>
      <c r="G30" s="112">
        <v>-0.36905155534871104</v>
      </c>
      <c r="H30" s="112">
        <v>-2.6183980504647897</v>
      </c>
      <c r="I30" s="113" t="s">
        <v>136</v>
      </c>
      <c r="J30" s="114"/>
      <c r="K30" s="115" t="s">
        <v>136</v>
      </c>
      <c r="L30" s="115" t="s">
        <v>136</v>
      </c>
    </row>
    <row r="31" spans="2:12" ht="15" customHeight="1">
      <c r="B31" s="116" t="s">
        <v>216</v>
      </c>
      <c r="C31" s="112">
        <v>45.374088301950302</v>
      </c>
      <c r="D31" s="112">
        <v>44.1757559501401</v>
      </c>
      <c r="E31" s="113">
        <v>-2.6410059059163368E-2</v>
      </c>
      <c r="F31" s="114"/>
      <c r="G31" s="112">
        <v>-4.5721659625580502E-2</v>
      </c>
      <c r="H31" s="112">
        <v>-3.6683873013831598</v>
      </c>
      <c r="I31" s="113">
        <v>-79.233030284201632</v>
      </c>
      <c r="J31" s="114"/>
      <c r="K31" s="117">
        <v>1.0627970650379497</v>
      </c>
      <c r="L31" s="117">
        <v>1.2186496473412176</v>
      </c>
    </row>
    <row r="32" spans="2:12" ht="15" customHeight="1">
      <c r="B32" s="116" t="s">
        <v>217</v>
      </c>
      <c r="C32" s="112">
        <v>15.024337782577501</v>
      </c>
      <c r="D32" s="112">
        <v>15.065621481566101</v>
      </c>
      <c r="E32" s="113">
        <v>2.7477882610223016E-3</v>
      </c>
      <c r="F32" s="114"/>
      <c r="G32" s="112">
        <v>-0.47879547067318301</v>
      </c>
      <c r="H32" s="112">
        <v>0.936980829627311</v>
      </c>
      <c r="I32" s="113" t="s">
        <v>136</v>
      </c>
      <c r="J32" s="114"/>
      <c r="K32" s="115" t="s">
        <v>136</v>
      </c>
      <c r="L32" s="115" t="s">
        <v>136</v>
      </c>
    </row>
    <row r="33" spans="2:12" ht="15" customHeight="1">
      <c r="B33" s="111" t="s">
        <v>218</v>
      </c>
      <c r="C33" s="112">
        <v>91.223050587020595</v>
      </c>
      <c r="D33" s="112">
        <v>87.293208957333306</v>
      </c>
      <c r="E33" s="113">
        <v>-4.307948050847616E-2</v>
      </c>
      <c r="F33" s="114"/>
      <c r="G33" s="112">
        <v>7.3486669396913804</v>
      </c>
      <c r="H33" s="112">
        <v>7.34771820232032</v>
      </c>
      <c r="I33" s="113">
        <v>-1.2910332973945147E-4</v>
      </c>
      <c r="J33" s="114"/>
      <c r="K33" s="115">
        <v>0.98716201363127187</v>
      </c>
      <c r="L33" s="115">
        <v>0.95207169490728427</v>
      </c>
    </row>
    <row r="34" spans="2:12" ht="15" customHeight="1">
      <c r="B34" s="111" t="s">
        <v>219</v>
      </c>
      <c r="C34" s="112">
        <v>167.152057694804</v>
      </c>
      <c r="D34" s="112">
        <v>192.39713393993699</v>
      </c>
      <c r="E34" s="113">
        <v>0.15103060406966051</v>
      </c>
      <c r="F34" s="114"/>
      <c r="G34" s="112">
        <v>5.1812650251469305</v>
      </c>
      <c r="H34" s="112">
        <v>11.322884494082</v>
      </c>
      <c r="I34" s="113">
        <v>1.1853513454971174</v>
      </c>
      <c r="J34" s="114"/>
      <c r="K34" s="115">
        <v>0.89173587038793367</v>
      </c>
      <c r="L34" s="115">
        <v>0.73781126419854981</v>
      </c>
    </row>
    <row r="35" spans="2:12" ht="15" customHeight="1">
      <c r="B35" s="111" t="s">
        <v>220</v>
      </c>
      <c r="C35" s="112">
        <v>40.798015678176803</v>
      </c>
      <c r="D35" s="112">
        <v>42.011312205496303</v>
      </c>
      <c r="E35" s="113">
        <v>2.9739106354834365E-2</v>
      </c>
      <c r="F35" s="114"/>
      <c r="G35" s="112">
        <v>0.34720723545926596</v>
      </c>
      <c r="H35" s="112">
        <v>2.3217622124853201</v>
      </c>
      <c r="I35" s="113">
        <v>5.6869637938685962</v>
      </c>
      <c r="J35" s="114"/>
      <c r="K35" s="115">
        <v>1.0324590469716459</v>
      </c>
      <c r="L35" s="115">
        <v>0.96239068084124291</v>
      </c>
    </row>
    <row r="36" spans="2:12" ht="15" customHeight="1"/>
    <row r="37" spans="2:12" ht="30" customHeight="1">
      <c r="B37" s="128" t="s">
        <v>7</v>
      </c>
      <c r="C37" s="128" t="s">
        <v>230</v>
      </c>
      <c r="D37" s="128" t="s">
        <v>229</v>
      </c>
      <c r="E37" s="129" t="s">
        <v>212</v>
      </c>
      <c r="F37" s="110"/>
      <c r="G37" s="128" t="s">
        <v>230</v>
      </c>
      <c r="H37" s="128" t="s">
        <v>229</v>
      </c>
      <c r="I37" s="129" t="s">
        <v>212</v>
      </c>
      <c r="J37" s="110"/>
      <c r="K37" s="128" t="s">
        <v>230</v>
      </c>
      <c r="L37" s="128" t="s">
        <v>229</v>
      </c>
    </row>
    <row r="38" spans="2:12" ht="15" customHeight="1">
      <c r="B38" s="111" t="s">
        <v>215</v>
      </c>
      <c r="C38" s="112">
        <v>0.85415010399150193</v>
      </c>
      <c r="D38" s="112">
        <v>0.199265320948008</v>
      </c>
      <c r="E38" s="113">
        <v>-0.76670924698501175</v>
      </c>
      <c r="F38" s="114"/>
      <c r="G38" s="112">
        <v>0.23875437784220699</v>
      </c>
      <c r="H38" s="112">
        <v>0.358439698269442</v>
      </c>
      <c r="I38" s="113">
        <v>0.50129057950231659</v>
      </c>
      <c r="J38" s="114"/>
      <c r="K38" s="115" t="s">
        <v>136</v>
      </c>
      <c r="L38" s="115" t="s">
        <v>136</v>
      </c>
    </row>
    <row r="39" spans="2:12" ht="15" customHeight="1">
      <c r="B39" s="111" t="s">
        <v>218</v>
      </c>
      <c r="C39" s="112">
        <v>377.232325047752</v>
      </c>
      <c r="D39" s="112">
        <v>320.76474942719801</v>
      </c>
      <c r="E39" s="113">
        <v>-0.1496891222495475</v>
      </c>
      <c r="F39" s="114"/>
      <c r="G39" s="112">
        <v>26.770635017191204</v>
      </c>
      <c r="H39" s="112">
        <v>16.368977501539998</v>
      </c>
      <c r="I39" s="113">
        <v>-0.38854728358037116</v>
      </c>
      <c r="J39" s="114"/>
      <c r="K39" s="115">
        <v>0.95499269755255167</v>
      </c>
      <c r="L39" s="115">
        <v>0.95030369848739749</v>
      </c>
    </row>
    <row r="40" spans="2:12" ht="15" customHeight="1">
      <c r="B40" s="111" t="s">
        <v>219</v>
      </c>
      <c r="C40" s="112">
        <v>118.63811959623401</v>
      </c>
      <c r="D40" s="112">
        <v>125.73951518991801</v>
      </c>
      <c r="E40" s="113">
        <v>5.9857620955663111E-2</v>
      </c>
      <c r="F40" s="114"/>
      <c r="G40" s="112">
        <v>-3.5011607691021198</v>
      </c>
      <c r="H40" s="112">
        <v>10.456075326303301</v>
      </c>
      <c r="I40" s="113" t="s">
        <v>136</v>
      </c>
      <c r="J40" s="114"/>
      <c r="K40" s="115">
        <v>1.5374495366074186</v>
      </c>
      <c r="L40" s="115">
        <v>1.0962162314951589</v>
      </c>
    </row>
    <row r="41" spans="2:12" ht="15" customHeight="1">
      <c r="B41" s="111" t="s">
        <v>220</v>
      </c>
      <c r="C41" s="112">
        <v>14.2872673000843</v>
      </c>
      <c r="D41" s="112">
        <v>12.0284566119433</v>
      </c>
      <c r="E41" s="113">
        <v>-0.1580995610075604</v>
      </c>
      <c r="F41" s="114"/>
      <c r="G41" s="112">
        <v>-4.4924132666773406E-2</v>
      </c>
      <c r="H41" s="112">
        <v>-8.4560544939209694E-3</v>
      </c>
      <c r="I41" s="113">
        <v>0.81177033385053643</v>
      </c>
      <c r="J41" s="114"/>
      <c r="K41" s="115">
        <v>1.0069755930132511</v>
      </c>
      <c r="L41" s="115">
        <v>1.0088789303401455</v>
      </c>
    </row>
    <row r="42" spans="2:12" ht="15" customHeight="1"/>
    <row r="43" spans="2:12" ht="30" customHeight="1">
      <c r="B43" s="128" t="s">
        <v>155</v>
      </c>
      <c r="C43" s="128" t="s">
        <v>230</v>
      </c>
      <c r="D43" s="128" t="s">
        <v>229</v>
      </c>
      <c r="E43" s="129" t="s">
        <v>212</v>
      </c>
      <c r="F43" s="110"/>
      <c r="G43" s="128" t="s">
        <v>230</v>
      </c>
      <c r="H43" s="128" t="s">
        <v>229</v>
      </c>
      <c r="I43" s="129" t="s">
        <v>212</v>
      </c>
      <c r="J43" s="110"/>
      <c r="K43" s="128" t="s">
        <v>230</v>
      </c>
      <c r="L43" s="128" t="s">
        <v>229</v>
      </c>
    </row>
    <row r="44" spans="2:12" ht="15" customHeight="1">
      <c r="B44" s="111" t="s">
        <v>215</v>
      </c>
      <c r="C44" s="112">
        <v>79.352041507205996</v>
      </c>
      <c r="D44" s="112">
        <v>89.929970184906296</v>
      </c>
      <c r="E44" s="113">
        <v>0.13330380008861792</v>
      </c>
      <c r="F44" s="114"/>
      <c r="G44" s="112">
        <v>0.98002173668816295</v>
      </c>
      <c r="H44" s="112">
        <v>0.65268771350980004</v>
      </c>
      <c r="I44" s="113">
        <v>-0.33400690099439972</v>
      </c>
      <c r="J44" s="114"/>
      <c r="K44" s="115" t="s">
        <v>136</v>
      </c>
      <c r="L44" s="115" t="s">
        <v>136</v>
      </c>
    </row>
    <row r="45" spans="2:12" ht="15" customHeight="1">
      <c r="B45" s="116" t="s">
        <v>216</v>
      </c>
      <c r="C45" s="112">
        <v>7.1351355205885998</v>
      </c>
      <c r="D45" s="112">
        <v>6.7142302215343701</v>
      </c>
      <c r="E45" s="113">
        <v>-5.8990512210973095E-2</v>
      </c>
      <c r="F45" s="114"/>
      <c r="G45" s="112">
        <v>0.39297824073482096</v>
      </c>
      <c r="H45" s="112">
        <v>1.59161623553754E-2</v>
      </c>
      <c r="I45" s="113">
        <v>-0.95949861670301606</v>
      </c>
      <c r="J45" s="114"/>
      <c r="K45" s="117">
        <v>0.84627503576736307</v>
      </c>
      <c r="L45" s="117">
        <v>0.79780980587952577</v>
      </c>
    </row>
    <row r="46" spans="2:12" ht="15" customHeight="1">
      <c r="B46" s="116" t="s">
        <v>217</v>
      </c>
      <c r="C46" s="112">
        <v>72.216905986617405</v>
      </c>
      <c r="D46" s="112">
        <v>83.215739963371902</v>
      </c>
      <c r="E46" s="113">
        <v>0.15230275828754977</v>
      </c>
      <c r="F46" s="114"/>
      <c r="G46" s="112">
        <v>0.57967753145332201</v>
      </c>
      <c r="H46" s="112">
        <v>0.63731717815442201</v>
      </c>
      <c r="I46" s="113">
        <v>9.9433984540664183E-2</v>
      </c>
      <c r="J46" s="114"/>
      <c r="K46" s="115" t="s">
        <v>136</v>
      </c>
      <c r="L46" s="115" t="s">
        <v>136</v>
      </c>
    </row>
    <row r="47" spans="2:12" ht="15" customHeight="1">
      <c r="B47" s="111" t="s">
        <v>218</v>
      </c>
      <c r="C47" s="112">
        <v>308.99157858126597</v>
      </c>
      <c r="D47" s="112">
        <v>264.35106258940499</v>
      </c>
      <c r="E47" s="113">
        <v>-0.14447162669231242</v>
      </c>
      <c r="F47" s="114"/>
      <c r="G47" s="112">
        <v>6.4832551873339597</v>
      </c>
      <c r="H47" s="112">
        <v>3.5715609311149001</v>
      </c>
      <c r="I47" s="113">
        <v>-0.44910992581435077</v>
      </c>
      <c r="J47" s="114"/>
      <c r="K47" s="115">
        <v>0.99646686395528816</v>
      </c>
      <c r="L47" s="115">
        <v>1.0407673852813659</v>
      </c>
    </row>
    <row r="48" spans="2:12" ht="15" customHeight="1">
      <c r="B48" s="111" t="s">
        <v>219</v>
      </c>
      <c r="C48" s="112">
        <v>33.187661896954801</v>
      </c>
      <c r="D48" s="112">
        <v>31.991719197939098</v>
      </c>
      <c r="E48" s="113">
        <v>-3.6035762408602783E-2</v>
      </c>
      <c r="F48" s="114"/>
      <c r="G48" s="112">
        <v>1.48576401723634</v>
      </c>
      <c r="H48" s="112">
        <v>1.88065387859303</v>
      </c>
      <c r="I48" s="113">
        <v>0.26578235626625424</v>
      </c>
      <c r="J48" s="114"/>
      <c r="K48" s="115">
        <v>0.86304509839536669</v>
      </c>
      <c r="L48" s="115">
        <v>0.97338871632427171</v>
      </c>
    </row>
    <row r="49" spans="2:12" ht="15" customHeight="1">
      <c r="B49" s="111" t="s">
        <v>220</v>
      </c>
      <c r="C49" s="112">
        <v>45.7251204209294</v>
      </c>
      <c r="D49" s="112">
        <v>37.818894532163199</v>
      </c>
      <c r="E49" s="113">
        <v>-0.17290771059724419</v>
      </c>
      <c r="F49" s="114"/>
      <c r="G49" s="112">
        <v>-0.87145511956365396</v>
      </c>
      <c r="H49" s="112">
        <v>2.07596371000179</v>
      </c>
      <c r="I49" s="113">
        <v>3.3821808643929305</v>
      </c>
      <c r="J49" s="114"/>
      <c r="K49" s="115">
        <v>1.0929142979572066</v>
      </c>
      <c r="L49" s="115">
        <v>1.0212477203417412</v>
      </c>
    </row>
    <row r="50" spans="2:12" ht="15" customHeight="1"/>
    <row r="51" spans="2:12" ht="15" customHeight="1">
      <c r="B51" s="111" t="s">
        <v>238</v>
      </c>
    </row>
    <row r="52" spans="2:12" ht="15" customHeight="1">
      <c r="B52" s="111"/>
    </row>
    <row r="53" spans="2:12" ht="15" hidden="1" customHeight="1"/>
    <row r="54" spans="2:12" ht="15" hidden="1" customHeight="1"/>
    <row r="55" spans="2:12" ht="15" hidden="1" customHeight="1"/>
    <row r="56" spans="2:12" ht="15" hidden="1" customHeight="1"/>
    <row r="57" spans="2:12" ht="15" hidden="1" customHeight="1"/>
    <row r="58" spans="2:12" ht="15" hidden="1" customHeight="1"/>
    <row r="59" spans="2:12" ht="15" hidden="1" customHeight="1"/>
    <row r="60" spans="2:12" ht="15" hidden="1" customHeight="1"/>
    <row r="61" spans="2:12" ht="15" hidden="1" customHeight="1"/>
    <row r="62" spans="2:12" ht="15" hidden="1" customHeight="1"/>
    <row r="63" spans="2:12" ht="15" hidden="1" customHeight="1"/>
    <row r="64" spans="2:12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</sheetData>
  <pageMargins left="0.7" right="0.7" top="0.75" bottom="0.75" header="0.3" footer="0.3"/>
  <pageSetup paperSize="9"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24D2-4C45-44ED-BA54-98146DBA0F7C}">
  <sheetPr>
    <tabColor rgb="FFD81E05"/>
    <pageSetUpPr fitToPage="1"/>
  </sheetPr>
  <dimension ref="A1:T75"/>
  <sheetViews>
    <sheetView showGridLines="0" showRowColHeaders="0" tabSelected="1" view="pageBreakPreview" zoomScale="80" zoomScaleNormal="80" zoomScaleSheetLayoutView="80" workbookViewId="0">
      <pane ySplit="4" topLeftCell="A5" activePane="bottomLeft" state="frozen"/>
      <selection activeCell="K7" sqref="K7:U37"/>
      <selection pane="bottomLeft" activeCell="L7" sqref="L7"/>
    </sheetView>
  </sheetViews>
  <sheetFormatPr baseColWidth="10" defaultColWidth="11.42578125" defaultRowHeight="14.25"/>
  <cols>
    <col min="1" max="1" width="5.85546875" style="202" customWidth="1"/>
    <col min="2" max="2" width="64.5703125" style="133" bestFit="1" customWidth="1"/>
    <col min="3" max="3" width="12.7109375" style="133" customWidth="1"/>
    <col min="4" max="4" width="16" style="134" bestFit="1" customWidth="1"/>
    <col min="5" max="5" width="5.85546875" style="201" customWidth="1"/>
    <col min="6" max="6" width="17.7109375" style="133" bestFit="1" customWidth="1"/>
    <col min="7" max="7" width="2.28515625" style="133" customWidth="1"/>
    <col min="8" max="8" width="16.7109375" style="133" customWidth="1"/>
    <col min="9" max="9" width="13" style="133" bestFit="1" customWidth="1"/>
    <col min="10" max="10" width="2.28515625" style="133" customWidth="1"/>
    <col min="11" max="11" width="13.7109375" style="133" bestFit="1" customWidth="1"/>
    <col min="12" max="12" width="14.140625" style="133" bestFit="1" customWidth="1"/>
    <col min="13" max="13" width="2.28515625" style="201" customWidth="1"/>
    <col min="14" max="14" width="36" style="201" customWidth="1"/>
    <col min="15" max="16" width="11.42578125" style="201" customWidth="1"/>
    <col min="17" max="18" width="16.5703125" style="201" customWidth="1"/>
    <col min="19" max="21" width="11.42578125" style="201"/>
    <col min="22" max="22" width="15.85546875" style="201" bestFit="1" customWidth="1"/>
    <col min="23" max="16384" width="11.42578125" style="201"/>
  </cols>
  <sheetData>
    <row r="1" spans="1:20" s="135" customFormat="1" ht="15">
      <c r="A1" s="131"/>
      <c r="B1" s="132"/>
      <c r="C1" s="133"/>
      <c r="D1" s="134"/>
      <c r="F1" s="133"/>
      <c r="G1" s="133"/>
      <c r="H1" s="133"/>
      <c r="I1" s="133"/>
      <c r="J1" s="133"/>
      <c r="K1" s="133"/>
      <c r="L1" s="133"/>
    </row>
    <row r="2" spans="1:20" s="135" customFormat="1" ht="15">
      <c r="A2" s="131"/>
      <c r="B2" s="132"/>
      <c r="C2" s="133"/>
      <c r="D2" s="134"/>
      <c r="F2" s="133"/>
      <c r="G2" s="133"/>
      <c r="H2" s="133"/>
      <c r="I2" s="133"/>
      <c r="J2" s="133"/>
      <c r="K2" s="133"/>
      <c r="L2" s="133"/>
      <c r="S2" s="133"/>
    </row>
    <row r="3" spans="1:20" s="135" customFormat="1" ht="20.100000000000001" customHeight="1">
      <c r="A3" s="134"/>
      <c r="B3" s="201" t="s">
        <v>247</v>
      </c>
      <c r="C3" s="220" t="s">
        <v>249</v>
      </c>
      <c r="D3" s="220"/>
      <c r="F3" s="133"/>
      <c r="G3" s="133"/>
      <c r="H3" s="221" t="s">
        <v>251</v>
      </c>
      <c r="I3" s="221"/>
      <c r="J3" s="133"/>
      <c r="K3" s="221" t="s">
        <v>252</v>
      </c>
      <c r="L3" s="221"/>
      <c r="S3" s="133"/>
    </row>
    <row r="4" spans="1:20" ht="26.25" customHeight="1">
      <c r="B4" s="136" t="s">
        <v>248</v>
      </c>
      <c r="C4" s="137" t="s">
        <v>232</v>
      </c>
      <c r="D4" s="138" t="s">
        <v>250</v>
      </c>
      <c r="F4" s="191" t="str">
        <f>+MID(C4,1,5)&amp;" Actual"</f>
        <v>Q1'21 Actual</v>
      </c>
      <c r="H4" s="191" t="s">
        <v>222</v>
      </c>
      <c r="I4" s="191" t="s">
        <v>223</v>
      </c>
      <c r="K4" s="191" t="s">
        <v>222</v>
      </c>
      <c r="L4" s="191" t="s">
        <v>223</v>
      </c>
      <c r="N4" s="135"/>
    </row>
    <row r="5" spans="1:20" ht="15">
      <c r="B5" s="139"/>
      <c r="C5" s="140"/>
      <c r="D5" s="141"/>
      <c r="F5" s="142"/>
      <c r="G5" s="142"/>
      <c r="H5" s="142"/>
      <c r="I5" s="140"/>
      <c r="J5" s="140"/>
      <c r="K5" s="140"/>
      <c r="L5" s="140"/>
      <c r="M5" s="143"/>
      <c r="N5" s="135"/>
    </row>
    <row r="6" spans="1:20" ht="39.950000000000003" customHeight="1">
      <c r="B6" s="144" t="s">
        <v>239</v>
      </c>
      <c r="C6" s="143"/>
      <c r="D6" s="145"/>
      <c r="F6" s="143"/>
      <c r="G6" s="143"/>
      <c r="H6" s="143"/>
      <c r="I6" s="143"/>
      <c r="J6" s="143"/>
      <c r="K6" s="143"/>
      <c r="L6" s="143"/>
      <c r="M6" s="143"/>
      <c r="N6" s="135"/>
      <c r="S6" s="203"/>
    </row>
    <row r="7" spans="1:20" s="205" customFormat="1" ht="39.950000000000003" customHeight="1">
      <c r="A7" s="204"/>
      <c r="B7" s="146" t="s">
        <v>184</v>
      </c>
      <c r="C7" s="147">
        <v>4678.8999999999996</v>
      </c>
      <c r="D7" s="148">
        <v>13</v>
      </c>
      <c r="F7" s="147">
        <v>4769.958552751501</v>
      </c>
      <c r="G7" s="147"/>
      <c r="H7" s="147">
        <v>91</v>
      </c>
      <c r="I7" s="149">
        <v>1.9461530007373717E-2</v>
      </c>
      <c r="J7" s="149"/>
      <c r="K7" s="150">
        <v>-127.54144724849903</v>
      </c>
      <c r="L7" s="149">
        <v>-2.6042153598468398E-2</v>
      </c>
      <c r="M7" s="151"/>
      <c r="N7" s="135"/>
      <c r="O7" s="152"/>
      <c r="P7" s="152"/>
      <c r="Q7" s="206"/>
      <c r="R7" s="206"/>
    </row>
    <row r="8" spans="1:20" s="205" customFormat="1" ht="39.950000000000003" customHeight="1">
      <c r="A8" s="204"/>
      <c r="B8" s="146" t="s">
        <v>189</v>
      </c>
      <c r="C8" s="147">
        <v>159.30000000000001</v>
      </c>
      <c r="D8" s="148">
        <v>13</v>
      </c>
      <c r="F8" s="147">
        <v>172.96069988566086</v>
      </c>
      <c r="G8" s="147"/>
      <c r="H8" s="147">
        <v>13.7</v>
      </c>
      <c r="I8" s="149">
        <v>8.5754550443570832E-2</v>
      </c>
      <c r="J8" s="149"/>
      <c r="K8" s="150">
        <v>173.36069988566086</v>
      </c>
      <c r="L8" s="200" t="s">
        <v>224</v>
      </c>
      <c r="N8" s="135"/>
      <c r="O8" s="152"/>
      <c r="P8" s="152"/>
      <c r="Q8" s="206"/>
      <c r="R8" s="207"/>
      <c r="S8" s="207"/>
    </row>
    <row r="9" spans="1:20" s="205" customFormat="1" ht="39.950000000000003" customHeight="1">
      <c r="A9" s="204"/>
      <c r="B9" s="146" t="s">
        <v>240</v>
      </c>
      <c r="C9" s="147">
        <v>92.8</v>
      </c>
      <c r="D9" s="148">
        <v>13</v>
      </c>
      <c r="F9" s="147">
        <v>97.074259004717817</v>
      </c>
      <c r="G9" s="147"/>
      <c r="H9" s="147">
        <v>4</v>
      </c>
      <c r="I9" s="149">
        <v>4.6058825481873011E-2</v>
      </c>
      <c r="J9" s="149"/>
      <c r="K9" s="150">
        <v>-68.825740995282189</v>
      </c>
      <c r="L9" s="149">
        <v>-0.41486281492032662</v>
      </c>
      <c r="M9" s="151"/>
      <c r="N9" s="135"/>
      <c r="O9" s="152"/>
      <c r="P9" s="152"/>
      <c r="Q9" s="206"/>
      <c r="R9" s="207"/>
      <c r="S9" s="207"/>
    </row>
    <row r="10" spans="1:20" s="205" customFormat="1" ht="39.950000000000003" customHeight="1">
      <c r="A10" s="204"/>
      <c r="B10" s="153" t="s">
        <v>192</v>
      </c>
      <c r="C10" s="154">
        <v>252.1</v>
      </c>
      <c r="D10" s="155">
        <v>13</v>
      </c>
      <c r="F10" s="154">
        <v>270.03495889037868</v>
      </c>
      <c r="G10" s="154"/>
      <c r="H10" s="154">
        <v>18</v>
      </c>
      <c r="I10" s="156">
        <v>7.114224073930453E-2</v>
      </c>
      <c r="J10" s="156"/>
      <c r="K10" s="157">
        <v>104.43495889037868</v>
      </c>
      <c r="L10" s="156">
        <v>0.63064588701919488</v>
      </c>
      <c r="M10" s="151"/>
      <c r="N10" s="135"/>
      <c r="O10" s="152"/>
      <c r="P10" s="152"/>
      <c r="Q10" s="206"/>
      <c r="R10" s="207"/>
      <c r="S10" s="207"/>
    </row>
    <row r="11" spans="1:20" s="205" customFormat="1" ht="39.950000000000003" customHeight="1">
      <c r="A11" s="204"/>
      <c r="B11" s="158" t="s">
        <v>241</v>
      </c>
      <c r="C11" s="159">
        <v>0.95199999999999996</v>
      </c>
      <c r="D11" s="160">
        <v>13</v>
      </c>
      <c r="F11" s="159">
        <v>0.94321953990721707</v>
      </c>
      <c r="G11" s="159"/>
      <c r="H11" s="159">
        <v>-8.9999999999999993E-3</v>
      </c>
      <c r="I11" s="161" t="s">
        <v>224</v>
      </c>
      <c r="J11" s="161"/>
      <c r="K11" s="161">
        <v>-5.6780460092782925E-2</v>
      </c>
      <c r="L11" s="161" t="s">
        <v>224</v>
      </c>
      <c r="M11" s="151"/>
      <c r="N11" s="135"/>
      <c r="O11" s="152"/>
      <c r="P11" s="152"/>
      <c r="Q11" s="206"/>
      <c r="R11" s="222"/>
      <c r="S11" s="222"/>
      <c r="T11" s="222"/>
    </row>
    <row r="12" spans="1:20" s="205" customFormat="1" ht="39.950000000000003" customHeight="1">
      <c r="A12" s="204"/>
      <c r="B12" s="162" t="s">
        <v>242</v>
      </c>
      <c r="C12" s="147"/>
      <c r="D12" s="148"/>
      <c r="F12" s="147"/>
      <c r="G12" s="147"/>
      <c r="H12" s="147"/>
      <c r="I12" s="149"/>
      <c r="J12" s="149"/>
      <c r="K12" s="150"/>
      <c r="L12" s="149"/>
      <c r="M12" s="151"/>
      <c r="N12" s="135"/>
      <c r="O12" s="152"/>
      <c r="P12" s="152"/>
      <c r="Q12" s="206"/>
    </row>
    <row r="13" spans="1:20" s="205" customFormat="1" ht="39.950000000000003" customHeight="1">
      <c r="A13" s="204"/>
      <c r="B13" s="146" t="s">
        <v>184</v>
      </c>
      <c r="C13" s="147">
        <v>1113.3</v>
      </c>
      <c r="D13" s="148">
        <v>13</v>
      </c>
      <c r="F13" s="147">
        <v>1125.6971992256003</v>
      </c>
      <c r="G13" s="147"/>
      <c r="H13" s="147">
        <v>12.4</v>
      </c>
      <c r="I13" s="149">
        <v>1.1135542284739453E-2</v>
      </c>
      <c r="J13" s="149"/>
      <c r="K13" s="150">
        <v>-74.302800774399657</v>
      </c>
      <c r="L13" s="149">
        <v>-6.1919000645333067E-2</v>
      </c>
      <c r="M13" s="151"/>
      <c r="N13" s="135"/>
      <c r="O13" s="152"/>
      <c r="P13" s="152"/>
      <c r="Q13" s="206"/>
      <c r="R13" s="208"/>
      <c r="S13" s="208"/>
    </row>
    <row r="14" spans="1:20" s="205" customFormat="1" ht="39.950000000000003" customHeight="1">
      <c r="A14" s="204"/>
      <c r="B14" s="153" t="s">
        <v>194</v>
      </c>
      <c r="C14" s="154">
        <v>107.5</v>
      </c>
      <c r="D14" s="155">
        <v>13</v>
      </c>
      <c r="F14" s="154">
        <v>71.723281402040868</v>
      </c>
      <c r="G14" s="154"/>
      <c r="H14" s="154">
        <v>-35.799999999999997</v>
      </c>
      <c r="I14" s="156">
        <v>-0.332806684632178</v>
      </c>
      <c r="J14" s="156"/>
      <c r="K14" s="157">
        <v>-53.976718597959135</v>
      </c>
      <c r="L14" s="156">
        <v>-0.42940905805854523</v>
      </c>
      <c r="M14" s="151"/>
      <c r="N14" s="135"/>
      <c r="O14" s="152"/>
      <c r="P14" s="152"/>
      <c r="Q14" s="206"/>
      <c r="R14" s="208"/>
      <c r="S14" s="208"/>
    </row>
    <row r="15" spans="1:20" s="205" customFormat="1" ht="39.950000000000003" customHeight="1">
      <c r="A15" s="204"/>
      <c r="B15" s="163" t="s">
        <v>195</v>
      </c>
      <c r="C15" s="164">
        <v>-32.5</v>
      </c>
      <c r="D15" s="165">
        <v>13</v>
      </c>
      <c r="F15" s="164">
        <v>-30.863405680261501</v>
      </c>
      <c r="G15" s="164"/>
      <c r="H15" s="164">
        <v>1.6</v>
      </c>
      <c r="I15" s="159">
        <v>-5.0356748299646092E-2</v>
      </c>
      <c r="J15" s="159"/>
      <c r="K15" s="166">
        <v>-11.163405680261501</v>
      </c>
      <c r="L15" s="159">
        <v>0.56667033909956865</v>
      </c>
      <c r="M15" s="151"/>
      <c r="N15" s="135"/>
      <c r="O15" s="152"/>
      <c r="P15" s="152"/>
      <c r="Q15" s="209"/>
      <c r="R15" s="208"/>
      <c r="S15" s="208"/>
    </row>
    <row r="16" spans="1:20" s="205" customFormat="1" ht="39.950000000000003" customHeight="1">
      <c r="A16" s="204"/>
      <c r="B16" s="167" t="s">
        <v>197</v>
      </c>
      <c r="C16" s="168">
        <v>325</v>
      </c>
      <c r="D16" s="169">
        <v>13</v>
      </c>
      <c r="F16" s="168">
        <v>308.0657491873701</v>
      </c>
      <c r="G16" s="168"/>
      <c r="H16" s="168">
        <v>-16.899999999999999</v>
      </c>
      <c r="I16" s="170">
        <v>-5.2105387115784274E-2</v>
      </c>
      <c r="J16" s="170"/>
      <c r="K16" s="171">
        <v>40.765749187370091</v>
      </c>
      <c r="L16" s="170">
        <v>0.15250934974698871</v>
      </c>
      <c r="M16" s="151"/>
      <c r="N16" s="135"/>
      <c r="O16" s="152"/>
      <c r="P16" s="152"/>
      <c r="Q16" s="206"/>
    </row>
    <row r="17" spans="1:19" s="205" customFormat="1" ht="15" customHeight="1">
      <c r="A17" s="204"/>
      <c r="B17" s="167"/>
      <c r="C17" s="168"/>
      <c r="D17" s="169"/>
      <c r="F17" s="168"/>
      <c r="G17" s="168"/>
      <c r="H17" s="168"/>
      <c r="I17" s="170"/>
      <c r="J17" s="170"/>
      <c r="K17" s="171"/>
      <c r="L17" s="170"/>
      <c r="M17" s="151"/>
      <c r="N17" s="135"/>
      <c r="O17" s="152"/>
      <c r="P17" s="152"/>
      <c r="Q17" s="206"/>
    </row>
    <row r="18" spans="1:19" s="205" customFormat="1" ht="39.950000000000003" customHeight="1">
      <c r="A18" s="204"/>
      <c r="B18" s="144" t="s">
        <v>243</v>
      </c>
      <c r="C18" s="172">
        <v>5792</v>
      </c>
      <c r="D18" s="173">
        <v>13</v>
      </c>
      <c r="F18" s="172">
        <v>5895.6557519771013</v>
      </c>
      <c r="G18" s="172"/>
      <c r="H18" s="172">
        <v>103</v>
      </c>
      <c r="I18" s="170">
        <v>1.7896366018145926E-2</v>
      </c>
      <c r="J18" s="170"/>
      <c r="K18" s="174">
        <v>-201.74424802289741</v>
      </c>
      <c r="L18" s="170">
        <v>-3.3086930170711737E-2</v>
      </c>
      <c r="M18" s="151"/>
      <c r="N18" s="135"/>
      <c r="O18" s="152"/>
      <c r="P18" s="152"/>
      <c r="Q18" s="206"/>
      <c r="R18" s="208"/>
      <c r="S18" s="208"/>
    </row>
    <row r="19" spans="1:19" s="205" customFormat="1" ht="39.950000000000003" customHeight="1">
      <c r="A19" s="204"/>
      <c r="B19" s="175" t="s">
        <v>0</v>
      </c>
      <c r="C19" s="176">
        <v>2319</v>
      </c>
      <c r="D19" s="177">
        <v>11</v>
      </c>
      <c r="E19" s="207"/>
      <c r="F19" s="176">
        <v>2484.98150037</v>
      </c>
      <c r="G19" s="176"/>
      <c r="H19" s="176">
        <v>166</v>
      </c>
      <c r="I19" s="149">
        <v>7.157460128072457E-2</v>
      </c>
      <c r="J19" s="149"/>
      <c r="K19" s="178">
        <v>69.781500370000231</v>
      </c>
      <c r="L19" s="149">
        <v>2.8892638444021346E-2</v>
      </c>
      <c r="M19" s="179"/>
      <c r="N19" s="135"/>
      <c r="O19" s="152"/>
      <c r="P19" s="152"/>
      <c r="Q19" s="206"/>
      <c r="R19" s="208"/>
      <c r="S19" s="208"/>
    </row>
    <row r="20" spans="1:19" s="205" customFormat="1" ht="39.950000000000003" customHeight="1">
      <c r="A20" s="204"/>
      <c r="B20" s="180" t="s">
        <v>8</v>
      </c>
      <c r="C20" s="176">
        <v>707</v>
      </c>
      <c r="D20" s="177">
        <v>11</v>
      </c>
      <c r="E20" s="207"/>
      <c r="F20" s="176">
        <v>729.01007247344705</v>
      </c>
      <c r="G20" s="176"/>
      <c r="H20" s="176">
        <v>22</v>
      </c>
      <c r="I20" s="149">
        <v>3.1131644234012823E-2</v>
      </c>
      <c r="J20" s="149"/>
      <c r="K20" s="178">
        <v>-108.98992752655295</v>
      </c>
      <c r="L20" s="149">
        <v>-0.13005957938729473</v>
      </c>
      <c r="M20" s="179"/>
      <c r="N20" s="135"/>
      <c r="O20" s="152"/>
      <c r="P20" s="152"/>
      <c r="Q20" s="206"/>
      <c r="R20" s="208"/>
      <c r="S20" s="208"/>
    </row>
    <row r="21" spans="1:19" s="205" customFormat="1" ht="39.950000000000003" customHeight="1">
      <c r="A21" s="204"/>
      <c r="B21" s="180" t="s">
        <v>9</v>
      </c>
      <c r="C21" s="176">
        <v>493</v>
      </c>
      <c r="D21" s="177">
        <v>10</v>
      </c>
      <c r="E21" s="207"/>
      <c r="F21" s="176">
        <v>454.57386533140368</v>
      </c>
      <c r="G21" s="176"/>
      <c r="H21" s="176">
        <v>-38</v>
      </c>
      <c r="I21" s="149">
        <v>-7.7943478029607105E-2</v>
      </c>
      <c r="J21" s="149"/>
      <c r="K21" s="178">
        <v>-29.626134668596308</v>
      </c>
      <c r="L21" s="149">
        <v>-6.1185738679463642E-2</v>
      </c>
      <c r="M21" s="179"/>
      <c r="N21" s="135"/>
      <c r="O21" s="152"/>
      <c r="P21" s="152"/>
      <c r="Q21" s="206"/>
    </row>
    <row r="22" spans="1:19" s="205" customFormat="1" ht="39.950000000000003" customHeight="1">
      <c r="A22" s="204"/>
      <c r="B22" s="180" t="s">
        <v>10</v>
      </c>
      <c r="C22" s="176">
        <v>351</v>
      </c>
      <c r="D22" s="177">
        <v>10</v>
      </c>
      <c r="E22" s="207"/>
      <c r="F22" s="176">
        <v>385.51308969242626</v>
      </c>
      <c r="G22" s="176"/>
      <c r="H22" s="176">
        <v>34</v>
      </c>
      <c r="I22" s="149">
        <v>9.8327890861613199E-2</v>
      </c>
      <c r="J22" s="149"/>
      <c r="K22" s="178">
        <v>14.41308969242624</v>
      </c>
      <c r="L22" s="149">
        <v>3.8838829675091002E-2</v>
      </c>
      <c r="M22" s="179"/>
      <c r="N22" s="135"/>
      <c r="O22" s="152"/>
      <c r="P22" s="152"/>
      <c r="Q22" s="206"/>
    </row>
    <row r="23" spans="1:19" s="205" customFormat="1" ht="39.950000000000003" customHeight="1">
      <c r="A23" s="204"/>
      <c r="B23" s="175" t="s">
        <v>7</v>
      </c>
      <c r="C23" s="176">
        <v>488</v>
      </c>
      <c r="D23" s="177">
        <v>11</v>
      </c>
      <c r="E23" s="207"/>
      <c r="F23" s="176">
        <v>454.74872527300101</v>
      </c>
      <c r="G23" s="176"/>
      <c r="H23" s="176">
        <v>-33</v>
      </c>
      <c r="I23" s="149">
        <v>-6.8137858047129019E-2</v>
      </c>
      <c r="J23" s="149"/>
      <c r="K23" s="178">
        <v>-55.751274726998986</v>
      </c>
      <c r="L23" s="149">
        <v>-0.10920915715376878</v>
      </c>
      <c r="M23" s="179"/>
      <c r="N23" s="135"/>
      <c r="O23" s="152"/>
      <c r="P23" s="152"/>
      <c r="Q23" s="206"/>
    </row>
    <row r="24" spans="1:19" s="205" customFormat="1" ht="39.950000000000003" customHeight="1">
      <c r="A24" s="204"/>
      <c r="B24" s="180" t="s">
        <v>155</v>
      </c>
      <c r="C24" s="176">
        <v>435</v>
      </c>
      <c r="D24" s="177">
        <v>11</v>
      </c>
      <c r="E24" s="207"/>
      <c r="F24" s="176">
        <v>430.65501704100132</v>
      </c>
      <c r="G24" s="176"/>
      <c r="H24" s="176">
        <v>-4</v>
      </c>
      <c r="I24" s="149">
        <v>-9.9884665724108146E-3</v>
      </c>
      <c r="J24" s="149"/>
      <c r="K24" s="178">
        <v>-42.544982958998673</v>
      </c>
      <c r="L24" s="149">
        <v>-8.9909093319946454E-2</v>
      </c>
      <c r="M24" s="179"/>
      <c r="N24" s="135"/>
      <c r="O24" s="152"/>
      <c r="P24" s="152"/>
      <c r="Q24" s="206"/>
    </row>
    <row r="25" spans="1:19" s="205" customFormat="1" ht="39.950000000000003" customHeight="1">
      <c r="A25" s="204"/>
      <c r="B25" s="175" t="s">
        <v>225</v>
      </c>
      <c r="C25" s="176">
        <v>1454</v>
      </c>
      <c r="D25" s="177">
        <v>11</v>
      </c>
      <c r="E25" s="207"/>
      <c r="F25" s="176">
        <v>1586.4984000092852</v>
      </c>
      <c r="G25" s="176"/>
      <c r="H25" s="176">
        <v>133</v>
      </c>
      <c r="I25" s="149">
        <v>9.1126822564845389E-2</v>
      </c>
      <c r="J25" s="149"/>
      <c r="K25" s="178">
        <v>172.8984000092853</v>
      </c>
      <c r="L25" s="149">
        <v>0.12231069610164491</v>
      </c>
      <c r="M25" s="179"/>
      <c r="N25" s="135"/>
      <c r="O25" s="152"/>
      <c r="P25" s="152"/>
      <c r="Q25" s="206"/>
    </row>
    <row r="26" spans="1:19" s="205" customFormat="1" ht="39.950000000000003" customHeight="1">
      <c r="A26" s="204"/>
      <c r="B26" s="175" t="s">
        <v>226</v>
      </c>
      <c r="C26" s="176">
        <v>186</v>
      </c>
      <c r="D26" s="177">
        <v>11</v>
      </c>
      <c r="E26" s="207"/>
      <c r="F26" s="176">
        <v>118.64038117999999</v>
      </c>
      <c r="G26" s="176"/>
      <c r="H26" s="176">
        <v>-67</v>
      </c>
      <c r="I26" s="149">
        <v>-0.36214848827956991</v>
      </c>
      <c r="J26" s="149"/>
      <c r="K26" s="178">
        <v>-101.05961882</v>
      </c>
      <c r="L26" s="149">
        <v>-0.45998916167501136</v>
      </c>
      <c r="M26" s="179"/>
      <c r="N26" s="135"/>
      <c r="O26" s="152"/>
      <c r="P26" s="152"/>
      <c r="Q26" s="206"/>
    </row>
    <row r="27" spans="1:19" s="205" customFormat="1" ht="39.950000000000003" customHeight="1">
      <c r="A27" s="204"/>
      <c r="B27" s="175" t="s">
        <v>244</v>
      </c>
      <c r="C27" s="176">
        <v>-635</v>
      </c>
      <c r="D27" s="177">
        <v>11</v>
      </c>
      <c r="E27" s="207"/>
      <c r="F27" s="176">
        <v>-748.96529939346328</v>
      </c>
      <c r="G27" s="176"/>
      <c r="H27" s="176">
        <v>-114</v>
      </c>
      <c r="I27" s="149">
        <v>0.17947291243065089</v>
      </c>
      <c r="J27" s="149"/>
      <c r="K27" s="178">
        <v>-120.86529939346326</v>
      </c>
      <c r="L27" s="149">
        <v>0.19243002610008486</v>
      </c>
      <c r="M27" s="179"/>
      <c r="N27" s="135"/>
      <c r="O27" s="152"/>
      <c r="P27" s="152"/>
      <c r="Q27" s="209"/>
    </row>
    <row r="28" spans="1:19" s="205" customFormat="1" ht="39.950000000000003" customHeight="1">
      <c r="A28" s="204"/>
      <c r="B28" s="144" t="s">
        <v>245</v>
      </c>
      <c r="C28" s="181">
        <v>172.2</v>
      </c>
      <c r="D28" s="173">
        <v>13</v>
      </c>
      <c r="E28" s="207"/>
      <c r="F28" s="181">
        <v>173.32805634264258</v>
      </c>
      <c r="G28" s="181"/>
      <c r="H28" s="181">
        <v>1.1000000000000001</v>
      </c>
      <c r="I28" s="170">
        <v>6.5508498411299687E-3</v>
      </c>
      <c r="J28" s="170"/>
      <c r="K28" s="171">
        <v>46.528056342642586</v>
      </c>
      <c r="L28" s="170">
        <v>0.3669405074340899</v>
      </c>
      <c r="M28" s="179"/>
      <c r="N28" s="135"/>
      <c r="O28" s="152"/>
      <c r="P28" s="152"/>
      <c r="Q28" s="206"/>
      <c r="R28" s="207"/>
      <c r="S28" s="207"/>
    </row>
    <row r="29" spans="1:19" s="205" customFormat="1" ht="39.950000000000003" customHeight="1">
      <c r="A29" s="204"/>
      <c r="B29" s="175" t="s">
        <v>0</v>
      </c>
      <c r="C29" s="182">
        <v>108</v>
      </c>
      <c r="D29" s="177">
        <v>12</v>
      </c>
      <c r="E29" s="207"/>
      <c r="F29" s="182">
        <v>108.29247753404627</v>
      </c>
      <c r="G29" s="182"/>
      <c r="H29" s="182">
        <v>0.3</v>
      </c>
      <c r="I29" s="149">
        <v>2.7081253152432261E-3</v>
      </c>
      <c r="J29" s="149"/>
      <c r="K29" s="150">
        <v>5.0924775340462674</v>
      </c>
      <c r="L29" s="149">
        <v>4.9345712539208053E-2</v>
      </c>
      <c r="M29" s="179"/>
      <c r="N29" s="135"/>
      <c r="O29" s="152"/>
      <c r="P29" s="152"/>
      <c r="Q29" s="206"/>
      <c r="R29" s="207"/>
      <c r="S29" s="207"/>
    </row>
    <row r="30" spans="1:19" s="205" customFormat="1" ht="39.950000000000003" customHeight="1">
      <c r="A30" s="204"/>
      <c r="B30" s="180" t="s">
        <v>8</v>
      </c>
      <c r="C30" s="182">
        <v>19</v>
      </c>
      <c r="D30" s="177">
        <v>12</v>
      </c>
      <c r="E30" s="207"/>
      <c r="F30" s="182">
        <v>14.321658905275029</v>
      </c>
      <c r="G30" s="182"/>
      <c r="H30" s="182">
        <v>-4.5999999999999996</v>
      </c>
      <c r="I30" s="149">
        <v>-0.2462284786697353</v>
      </c>
      <c r="J30" s="149"/>
      <c r="K30" s="150">
        <v>-14.478341094724971</v>
      </c>
      <c r="L30" s="149">
        <v>-0.50272017690017257</v>
      </c>
      <c r="M30" s="183"/>
      <c r="N30" s="135"/>
      <c r="O30" s="152"/>
      <c r="P30" s="152"/>
      <c r="Q30" s="206"/>
      <c r="R30" s="207"/>
      <c r="S30" s="207"/>
    </row>
    <row r="31" spans="1:19" s="205" customFormat="1" ht="39.950000000000003" customHeight="1">
      <c r="A31" s="204"/>
      <c r="B31" s="180" t="s">
        <v>9</v>
      </c>
      <c r="C31" s="182">
        <v>20.8</v>
      </c>
      <c r="D31" s="177">
        <v>11</v>
      </c>
      <c r="E31" s="207"/>
      <c r="F31" s="182">
        <v>10.112473376848465</v>
      </c>
      <c r="G31" s="182"/>
      <c r="H31" s="182">
        <v>-10.7</v>
      </c>
      <c r="I31" s="149">
        <v>-0.51382339534382382</v>
      </c>
      <c r="J31" s="149"/>
      <c r="K31" s="150">
        <v>-12.987526623151536</v>
      </c>
      <c r="L31" s="149">
        <v>-0.56223058974681972</v>
      </c>
      <c r="M31" s="183"/>
      <c r="N31" s="135"/>
      <c r="O31" s="152"/>
      <c r="P31" s="152"/>
      <c r="Q31" s="206"/>
      <c r="R31" s="206"/>
    </row>
    <row r="32" spans="1:19" s="205" customFormat="1" ht="39.950000000000003" customHeight="1">
      <c r="A32" s="204"/>
      <c r="B32" s="180" t="s">
        <v>10</v>
      </c>
      <c r="C32" s="182">
        <v>14.4</v>
      </c>
      <c r="D32" s="177">
        <v>11</v>
      </c>
      <c r="E32" s="207"/>
      <c r="F32" s="182">
        <v>17.576356440123924</v>
      </c>
      <c r="G32" s="182"/>
      <c r="H32" s="182">
        <v>3.1</v>
      </c>
      <c r="I32" s="149">
        <v>0.22058030834193909</v>
      </c>
      <c r="J32" s="149"/>
      <c r="K32" s="150">
        <v>4.476356440123924</v>
      </c>
      <c r="L32" s="149">
        <v>0.34170659848274232</v>
      </c>
      <c r="M32" s="183"/>
      <c r="N32" s="135"/>
      <c r="O32" s="152"/>
      <c r="P32" s="152"/>
      <c r="Q32" s="206"/>
      <c r="R32" s="206"/>
    </row>
    <row r="33" spans="1:18" s="205" customFormat="1" ht="39.950000000000003" customHeight="1">
      <c r="A33" s="204"/>
      <c r="B33" s="175" t="s">
        <v>7</v>
      </c>
      <c r="C33" s="182">
        <v>17.100000000000001</v>
      </c>
      <c r="D33" s="177">
        <v>12</v>
      </c>
      <c r="E33" s="207"/>
      <c r="F33" s="182">
        <v>27.561730054311194</v>
      </c>
      <c r="G33" s="182"/>
      <c r="H33" s="182">
        <v>10.5</v>
      </c>
      <c r="I33" s="149">
        <v>0.61179707919948489</v>
      </c>
      <c r="J33" s="149"/>
      <c r="K33" s="150">
        <v>3.5617300543111945</v>
      </c>
      <c r="L33" s="149">
        <v>0.1484054189296331</v>
      </c>
      <c r="M33" s="183"/>
      <c r="N33" s="135"/>
      <c r="O33" s="152"/>
      <c r="P33" s="152"/>
      <c r="Q33" s="206"/>
      <c r="R33" s="206"/>
    </row>
    <row r="34" spans="1:18" s="205" customFormat="1" ht="39.950000000000003" customHeight="1">
      <c r="A34" s="204"/>
      <c r="B34" s="180" t="s">
        <v>155</v>
      </c>
      <c r="C34" s="182">
        <v>5.5</v>
      </c>
      <c r="D34" s="177">
        <v>12</v>
      </c>
      <c r="E34" s="207"/>
      <c r="F34" s="182">
        <v>3.4239843825991096</v>
      </c>
      <c r="G34" s="182"/>
      <c r="H34" s="182">
        <v>-2.1</v>
      </c>
      <c r="I34" s="149">
        <v>-0.37745738498198012</v>
      </c>
      <c r="J34" s="149"/>
      <c r="K34" s="150">
        <v>-1.5760156174008904</v>
      </c>
      <c r="L34" s="149">
        <v>-0.31520312348017809</v>
      </c>
      <c r="M34" s="183"/>
      <c r="N34" s="135"/>
      <c r="O34" s="152"/>
      <c r="P34" s="152"/>
      <c r="Q34" s="206"/>
      <c r="R34" s="206"/>
    </row>
    <row r="35" spans="1:18" s="205" customFormat="1" ht="39.950000000000003" customHeight="1">
      <c r="A35" s="204"/>
      <c r="B35" s="175" t="s">
        <v>225</v>
      </c>
      <c r="C35" s="182">
        <v>24.3</v>
      </c>
      <c r="D35" s="177">
        <v>12</v>
      </c>
      <c r="E35" s="207"/>
      <c r="F35" s="182">
        <v>32.443392201918229</v>
      </c>
      <c r="G35" s="182"/>
      <c r="H35" s="182">
        <v>8.1</v>
      </c>
      <c r="I35" s="149">
        <v>0.33511902065507115</v>
      </c>
      <c r="J35" s="149"/>
      <c r="K35" s="150">
        <v>61.843392201918228</v>
      </c>
      <c r="L35" s="149">
        <v>-2.1035167415618448</v>
      </c>
      <c r="M35" s="183"/>
      <c r="N35" s="135"/>
      <c r="O35" s="152"/>
      <c r="P35" s="152"/>
      <c r="Q35" s="206"/>
      <c r="R35" s="206"/>
    </row>
    <row r="36" spans="1:18" s="205" customFormat="1" ht="39.950000000000003" customHeight="1">
      <c r="A36" s="204"/>
      <c r="B36" s="175" t="s">
        <v>226</v>
      </c>
      <c r="C36" s="182">
        <v>-1.1000000000000001</v>
      </c>
      <c r="D36" s="177">
        <v>12</v>
      </c>
      <c r="E36" s="207"/>
      <c r="F36" s="182">
        <v>-2.077638037549602</v>
      </c>
      <c r="G36" s="182"/>
      <c r="H36" s="182">
        <v>-1</v>
      </c>
      <c r="I36" s="149">
        <v>0.88876185231781979</v>
      </c>
      <c r="J36" s="149"/>
      <c r="K36" s="150">
        <v>9.8223619624503975</v>
      </c>
      <c r="L36" s="149">
        <v>-0.82540856827314268</v>
      </c>
      <c r="M36" s="183"/>
      <c r="N36" s="135"/>
      <c r="O36" s="152"/>
      <c r="P36" s="152"/>
      <c r="Q36" s="209"/>
      <c r="R36" s="209"/>
    </row>
    <row r="37" spans="1:18" s="205" customFormat="1" ht="39.950000000000003" customHeight="1">
      <c r="A37" s="204"/>
      <c r="B37" s="184" t="s">
        <v>246</v>
      </c>
      <c r="C37" s="185">
        <v>-35.299999999999997</v>
      </c>
      <c r="D37" s="186">
        <v>12</v>
      </c>
      <c r="E37" s="207"/>
      <c r="F37" s="185">
        <v>-38.32637851493002</v>
      </c>
      <c r="G37" s="185"/>
      <c r="H37" s="185">
        <v>-3</v>
      </c>
      <c r="I37" s="187">
        <v>8.5733102405949779E-2</v>
      </c>
      <c r="J37" s="187"/>
      <c r="K37" s="188">
        <v>-9.3263785149300205</v>
      </c>
      <c r="L37" s="187">
        <v>0.3215992591355179</v>
      </c>
      <c r="M37" s="183"/>
      <c r="N37" s="135"/>
      <c r="O37" s="152"/>
      <c r="P37" s="152"/>
      <c r="Q37" s="209"/>
      <c r="R37" s="209"/>
    </row>
    <row r="38" spans="1:18" s="205" customFormat="1" ht="10.5" customHeight="1">
      <c r="A38" s="204"/>
      <c r="B38" s="175"/>
      <c r="C38" s="189"/>
      <c r="D38" s="190"/>
      <c r="E38" s="207"/>
      <c r="F38" s="189"/>
      <c r="G38" s="189"/>
      <c r="H38" s="189"/>
      <c r="I38" s="189"/>
      <c r="J38" s="189"/>
      <c r="K38" s="189"/>
      <c r="L38" s="189"/>
      <c r="N38" s="183"/>
      <c r="Q38" s="206"/>
      <c r="R38" s="206"/>
    </row>
    <row r="39" spans="1:18" ht="15">
      <c r="B39" s="210"/>
      <c r="C39" s="210"/>
      <c r="D39" s="145"/>
      <c r="F39" s="143"/>
      <c r="G39" s="143"/>
      <c r="H39" s="143"/>
      <c r="I39" s="143"/>
      <c r="J39" s="143"/>
      <c r="K39" s="143"/>
      <c r="L39" s="143"/>
    </row>
    <row r="40" spans="1:18" ht="15">
      <c r="B40" s="210"/>
      <c r="C40" s="210"/>
      <c r="D40" s="145"/>
      <c r="I40" s="143"/>
      <c r="J40" s="143"/>
      <c r="K40" s="143"/>
      <c r="L40" s="143"/>
    </row>
    <row r="41" spans="1:18" ht="15">
      <c r="B41" s="210"/>
      <c r="C41" s="210"/>
      <c r="D41" s="145"/>
      <c r="I41" s="143"/>
      <c r="J41" s="143"/>
      <c r="K41" s="143"/>
      <c r="L41" s="143"/>
    </row>
    <row r="42" spans="1:18">
      <c r="B42" s="210"/>
      <c r="C42" s="210"/>
      <c r="D42" s="211"/>
      <c r="I42" s="210"/>
      <c r="J42" s="210"/>
      <c r="K42" s="210"/>
      <c r="L42" s="210"/>
    </row>
    <row r="43" spans="1:18">
      <c r="B43" s="210"/>
      <c r="C43" s="210"/>
      <c r="D43" s="211"/>
      <c r="I43" s="210"/>
      <c r="J43" s="210"/>
      <c r="K43" s="210"/>
      <c r="L43" s="210"/>
    </row>
    <row r="44" spans="1:18" ht="12.75">
      <c r="A44" s="201"/>
      <c r="B44" s="210"/>
      <c r="C44" s="210"/>
      <c r="D44" s="211"/>
      <c r="F44" s="210"/>
      <c r="G44" s="210"/>
      <c r="H44" s="210"/>
      <c r="I44" s="210"/>
      <c r="J44" s="210"/>
      <c r="K44" s="210"/>
      <c r="L44" s="210"/>
    </row>
    <row r="45" spans="1:18" ht="12.75">
      <c r="A45" s="201"/>
      <c r="B45" s="210"/>
      <c r="C45" s="210"/>
      <c r="D45" s="211"/>
      <c r="F45" s="210"/>
      <c r="G45" s="210"/>
      <c r="H45" s="210"/>
      <c r="I45" s="210"/>
      <c r="J45" s="210"/>
      <c r="K45" s="210"/>
      <c r="L45" s="210"/>
    </row>
    <row r="46" spans="1:18" ht="12.75">
      <c r="A46" s="201"/>
      <c r="B46" s="210"/>
      <c r="C46" s="210"/>
      <c r="D46" s="211"/>
      <c r="F46" s="210"/>
      <c r="G46" s="210"/>
      <c r="H46" s="210"/>
      <c r="I46" s="210"/>
      <c r="J46" s="210"/>
      <c r="K46" s="210"/>
      <c r="L46" s="210"/>
    </row>
    <row r="47" spans="1:18" ht="15">
      <c r="A47" s="201"/>
      <c r="B47" s="143"/>
      <c r="C47" s="210"/>
      <c r="D47" s="211"/>
      <c r="F47" s="210"/>
      <c r="G47" s="210"/>
      <c r="H47" s="210"/>
      <c r="I47" s="210"/>
      <c r="J47" s="210"/>
      <c r="K47" s="210"/>
      <c r="L47" s="210"/>
    </row>
    <row r="48" spans="1:18" ht="15">
      <c r="B48" s="143"/>
      <c r="C48" s="143"/>
      <c r="D48" s="145"/>
      <c r="F48" s="143"/>
      <c r="G48" s="143"/>
      <c r="H48" s="143"/>
      <c r="I48" s="143"/>
      <c r="J48" s="143"/>
      <c r="K48" s="143"/>
      <c r="L48" s="143"/>
    </row>
    <row r="49" spans="1:12" ht="15">
      <c r="B49" s="143"/>
      <c r="C49" s="143"/>
      <c r="D49" s="145"/>
      <c r="F49" s="143"/>
      <c r="G49" s="143"/>
      <c r="H49" s="143"/>
      <c r="I49" s="143"/>
      <c r="J49" s="143"/>
      <c r="K49" s="143"/>
      <c r="L49" s="143"/>
    </row>
    <row r="50" spans="1:12" ht="15">
      <c r="B50" s="143"/>
      <c r="C50" s="143"/>
      <c r="D50" s="145"/>
      <c r="F50" s="143"/>
      <c r="G50" s="143"/>
      <c r="H50" s="143"/>
      <c r="I50" s="143"/>
      <c r="J50" s="143"/>
      <c r="K50" s="143"/>
      <c r="L50" s="143"/>
    </row>
    <row r="51" spans="1:12" ht="15">
      <c r="B51" s="143"/>
      <c r="C51" s="143"/>
      <c r="D51" s="145"/>
      <c r="F51" s="143"/>
      <c r="G51" s="143"/>
      <c r="H51" s="143"/>
      <c r="I51" s="143"/>
      <c r="J51" s="143"/>
      <c r="K51" s="143"/>
      <c r="L51" s="143"/>
    </row>
    <row r="52" spans="1:12" ht="15">
      <c r="B52" s="143"/>
      <c r="C52" s="143"/>
      <c r="D52" s="145"/>
      <c r="F52" s="143"/>
      <c r="G52" s="143"/>
      <c r="H52" s="143"/>
      <c r="I52" s="143"/>
      <c r="J52" s="143"/>
      <c r="K52" s="143"/>
      <c r="L52" s="143"/>
    </row>
    <row r="53" spans="1:12" ht="15">
      <c r="B53" s="143"/>
      <c r="C53" s="143"/>
      <c r="D53" s="145"/>
      <c r="F53" s="143"/>
      <c r="G53" s="143"/>
      <c r="H53" s="143"/>
      <c r="I53" s="143"/>
      <c r="J53" s="143"/>
      <c r="K53" s="143"/>
      <c r="L53" s="143"/>
    </row>
    <row r="59" spans="1:12">
      <c r="A59" s="201"/>
    </row>
    <row r="75" spans="1:12" ht="12.75">
      <c r="A75" s="201"/>
      <c r="B75" s="201"/>
      <c r="C75" s="201"/>
      <c r="D75" s="202"/>
      <c r="F75" s="201"/>
      <c r="G75" s="201"/>
      <c r="H75" s="201"/>
      <c r="I75" s="201"/>
      <c r="J75" s="201"/>
      <c r="K75" s="201"/>
      <c r="L75" s="201"/>
    </row>
  </sheetData>
  <mergeCells count="4">
    <mergeCell ref="C3:D3"/>
    <mergeCell ref="H3:I3"/>
    <mergeCell ref="K3:L3"/>
    <mergeCell ref="R11:T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Index</vt:lpstr>
      <vt:lpstr>03M 2021_BS</vt:lpstr>
      <vt:lpstr>03M 2021_Con P&amp;L</vt:lpstr>
      <vt:lpstr>03M 2021_P&amp;L by BU</vt:lpstr>
      <vt:lpstr>Quarterly standalone</vt:lpstr>
      <vt:lpstr>Prem &amp; Attr. Result by Country</vt:lpstr>
      <vt:lpstr>Regional Data by Segments</vt:lpstr>
      <vt:lpstr>Consensus vs Actual</vt:lpstr>
      <vt:lpstr>'03M 2021_BS'!Área_de_impresión</vt:lpstr>
      <vt:lpstr>'03M 2021_Con P&amp;L'!Área_de_impresión</vt:lpstr>
      <vt:lpstr>'03M 2021_P&amp;L by BU'!Área_de_impresión</vt:lpstr>
      <vt:lpstr>'Consensus vs Actual'!Área_de_impresión</vt:lpstr>
      <vt:lpstr>'Prem &amp; Attr. Result by Country'!Área_de_impresión</vt:lpstr>
      <vt:lpstr>'Quarterly standalone'!Área_de_impresión</vt:lpstr>
      <vt:lpstr>'Regional Data by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